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<sst xmlns="http://schemas.openxmlformats.org/spreadsheetml/2006/main" count="81" uniqueCount="44">
  <si>
    <t>AGENŢIA NAŢIONALĂ PENTRU OCUPAREA FORŢEI DE MUNCĂ</t>
  </si>
  <si>
    <t xml:space="preserve">Buget </t>
  </si>
  <si>
    <t>aprobat</t>
  </si>
  <si>
    <t xml:space="preserve">bugetare </t>
  </si>
  <si>
    <t>%</t>
  </si>
  <si>
    <t>Buget</t>
  </si>
  <si>
    <t>Cumulat 9 luni</t>
  </si>
  <si>
    <t>Cumulat total an</t>
  </si>
  <si>
    <t>Angajam.</t>
  </si>
  <si>
    <t xml:space="preserve">Execuţie </t>
  </si>
  <si>
    <t>de casă</t>
  </si>
  <si>
    <t>Indicator</t>
  </si>
  <si>
    <t>TOTAL CHELTUIELI</t>
  </si>
  <si>
    <t>Cod</t>
  </si>
  <si>
    <t>Cheltuieli de personal</t>
  </si>
  <si>
    <t>Bunuri şi servicii</t>
  </si>
  <si>
    <t>Alte cheltuieli</t>
  </si>
  <si>
    <t>Învăţământ</t>
  </si>
  <si>
    <t>Subvenţii</t>
  </si>
  <si>
    <t>Transferuri între unităţi ale admin. publice</t>
  </si>
  <si>
    <t>Proiecte FEN</t>
  </si>
  <si>
    <t>Asistenţă socială</t>
  </si>
  <si>
    <t xml:space="preserve">Cheltuieli de capital </t>
  </si>
  <si>
    <t>Asigurări şi asistenţă socială</t>
  </si>
  <si>
    <t>Dobânzi</t>
  </si>
  <si>
    <t>Alte transferuri</t>
  </si>
  <si>
    <t>Cheltuielile fondului de garantare</t>
  </si>
  <si>
    <t>pentru plata creanţelor salariale</t>
  </si>
  <si>
    <t xml:space="preserve">Acţiuni generale economice,  </t>
  </si>
  <si>
    <t>comerciale şi de muncă</t>
  </si>
  <si>
    <t>Transf. între unităţi ale admin. Publice</t>
  </si>
  <si>
    <t>2011*</t>
  </si>
  <si>
    <t>(Trez.)**</t>
  </si>
  <si>
    <t>grad</t>
  </si>
  <si>
    <t>de</t>
  </si>
  <si>
    <t>imob.</t>
  </si>
  <si>
    <t>pct.</t>
  </si>
  <si>
    <t>5=100-4</t>
  </si>
  <si>
    <t>9=100-8</t>
  </si>
  <si>
    <t>Agenţia Judeţeană pentru Ocuparea Forţei de Muncă   BUZAU</t>
  </si>
  <si>
    <t>12 luni  2013</t>
  </si>
  <si>
    <t>aprobat 2013</t>
  </si>
  <si>
    <t>Anexa 1</t>
  </si>
  <si>
    <t xml:space="preserve">                                 EXECUTIE   31.12.2013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</si>
</sst>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7" borderId="1" applyNumberFormat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0" fontId="2" fillId="0" borderId="19" xfId="0" applyFont="1" applyBorder="1" applyAlignment="1">
      <alignment horizontal="right"/>
    </xf>
    <xf numFmtId="1" fontId="0" fillId="0" borderId="19" xfId="0" applyNumberFormat="1" applyBorder="1" applyAlignment="1">
      <alignment/>
    </xf>
    <xf numFmtId="0" fontId="1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zoomScale="90" zoomScaleNormal="90" zoomScalePageLayoutView="0" workbookViewId="0" topLeftCell="A1">
      <selection activeCell="A8" sqref="A8"/>
    </sheetView>
  </sheetViews>
  <sheetFormatPr defaultColWidth="9.140625" defaultRowHeight="12.75"/>
  <cols>
    <col min="1" max="1" width="32.00390625" style="0" customWidth="1"/>
    <col min="2" max="2" width="10.140625" style="0" customWidth="1"/>
    <col min="3" max="3" width="0" style="0" hidden="1" customWidth="1"/>
    <col min="4" max="4" width="10.57421875" style="0" hidden="1" customWidth="1"/>
    <col min="5" max="5" width="2.421875" style="0" hidden="1" customWidth="1"/>
    <col min="6" max="6" width="11.8515625" style="0" hidden="1" customWidth="1"/>
    <col min="7" max="7" width="13.00390625" style="0" hidden="1" customWidth="1"/>
    <col min="8" max="8" width="12.28125" style="0" hidden="1" customWidth="1"/>
    <col min="9" max="9" width="12.421875" style="0" hidden="1" customWidth="1"/>
    <col min="10" max="10" width="5.7109375" style="0" hidden="1" customWidth="1"/>
    <col min="11" max="11" width="15.8515625" style="0" customWidth="1"/>
    <col min="12" max="12" width="14.8515625" style="0" customWidth="1"/>
    <col min="13" max="13" width="14.7109375" style="0" customWidth="1"/>
    <col min="14" max="14" width="13.421875" style="0" hidden="1" customWidth="1"/>
    <col min="15" max="15" width="5.7109375" style="0" hidden="1" customWidth="1"/>
    <col min="16" max="16" width="0" style="0" hidden="1" customWidth="1"/>
    <col min="17" max="17" width="10.00390625" style="0" hidden="1" customWidth="1"/>
    <col min="18" max="18" width="2.421875" style="0" hidden="1" customWidth="1"/>
    <col min="19" max="19" width="7.421875" style="0" hidden="1" customWidth="1"/>
    <col min="20" max="20" width="5.7109375" style="0" hidden="1" customWidth="1"/>
    <col min="21" max="21" width="0" style="0" hidden="1" customWidth="1"/>
    <col min="22" max="22" width="10.00390625" style="0" hidden="1" customWidth="1"/>
    <col min="23" max="23" width="2.7109375" style="0" hidden="1" customWidth="1"/>
    <col min="24" max="24" width="0" style="0" hidden="1" customWidth="1"/>
    <col min="25" max="25" width="0.5625" style="0" hidden="1" customWidth="1"/>
    <col min="26" max="34" width="9.140625" style="78" customWidth="1"/>
  </cols>
  <sheetData>
    <row r="1" spans="3:34" s="47" customFormat="1" ht="12.75">
      <c r="C1" s="48" t="s">
        <v>0</v>
      </c>
      <c r="D1" s="48"/>
      <c r="E1" s="48"/>
      <c r="F1" s="48"/>
      <c r="G1" s="48"/>
      <c r="H1" s="48"/>
      <c r="I1" s="48"/>
      <c r="J1" s="48"/>
      <c r="K1" s="48"/>
      <c r="Z1" s="78"/>
      <c r="AA1" s="78"/>
      <c r="AB1" s="78"/>
      <c r="AC1" s="78"/>
      <c r="AD1" s="78"/>
      <c r="AE1" s="78"/>
      <c r="AF1" s="78"/>
      <c r="AG1" s="78"/>
      <c r="AH1" s="78"/>
    </row>
    <row r="2" spans="1:34" s="15" customFormat="1" ht="12.75" customHeight="1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 t="s">
        <v>42</v>
      </c>
      <c r="N2" s="51"/>
      <c r="Z2" s="78"/>
      <c r="AA2" s="78"/>
      <c r="AB2" s="78"/>
      <c r="AC2" s="78"/>
      <c r="AD2" s="78"/>
      <c r="AE2" s="78"/>
      <c r="AF2" s="78"/>
      <c r="AG2" s="78"/>
      <c r="AH2" s="78"/>
    </row>
    <row r="3" spans="1:34" s="15" customFormat="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Z3" s="78"/>
      <c r="AA3" s="78"/>
      <c r="AB3" s="78"/>
      <c r="AC3" s="78"/>
      <c r="AD3" s="78"/>
      <c r="AE3" s="78"/>
      <c r="AF3" s="78"/>
      <c r="AG3" s="78"/>
      <c r="AH3" s="78"/>
    </row>
    <row r="4" spans="1:34" s="62" customFormat="1" ht="17.25" customHeight="1" thickBot="1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78"/>
      <c r="AA4" s="78"/>
      <c r="AB4" s="78"/>
      <c r="AC4" s="78"/>
      <c r="AD4" s="78"/>
      <c r="AE4" s="78"/>
      <c r="AF4" s="78"/>
      <c r="AG4" s="78"/>
      <c r="AH4" s="78"/>
    </row>
    <row r="5" spans="1:25" ht="13.5" thickBot="1">
      <c r="A5" s="73" t="s">
        <v>11</v>
      </c>
      <c r="B5" s="74" t="s">
        <v>13</v>
      </c>
      <c r="C5" s="32" t="s">
        <v>1</v>
      </c>
      <c r="D5" s="32" t="s">
        <v>8</v>
      </c>
      <c r="E5" s="32" t="s">
        <v>4</v>
      </c>
      <c r="F5" s="57">
        <v>2010</v>
      </c>
      <c r="G5" s="57"/>
      <c r="H5" s="57"/>
      <c r="I5" s="57"/>
      <c r="J5" s="77"/>
      <c r="K5" s="57"/>
      <c r="L5" s="57"/>
      <c r="M5" s="57"/>
      <c r="N5" s="57"/>
      <c r="O5" s="58"/>
      <c r="P5" s="59" t="s">
        <v>6</v>
      </c>
      <c r="Q5" s="59"/>
      <c r="R5" s="59"/>
      <c r="S5" s="59"/>
      <c r="T5" s="60"/>
      <c r="U5" s="61" t="s">
        <v>7</v>
      </c>
      <c r="V5" s="59"/>
      <c r="W5" s="59"/>
      <c r="X5" s="59"/>
      <c r="Y5" s="59"/>
    </row>
    <row r="6" spans="1:25" ht="12.75">
      <c r="A6" s="33"/>
      <c r="B6" s="28"/>
      <c r="C6" s="27" t="s">
        <v>2</v>
      </c>
      <c r="D6" s="27" t="s">
        <v>3</v>
      </c>
      <c r="E6" s="27"/>
      <c r="F6" s="27" t="s">
        <v>5</v>
      </c>
      <c r="G6" s="27" t="s">
        <v>9</v>
      </c>
      <c r="H6" s="27" t="s">
        <v>4</v>
      </c>
      <c r="I6" s="27" t="s">
        <v>33</v>
      </c>
      <c r="J6" s="27" t="s">
        <v>36</v>
      </c>
      <c r="K6" s="49" t="s">
        <v>5</v>
      </c>
      <c r="L6" s="49" t="s">
        <v>9</v>
      </c>
      <c r="M6" s="49" t="s">
        <v>4</v>
      </c>
      <c r="N6" s="49" t="s">
        <v>33</v>
      </c>
      <c r="O6" s="50" t="s">
        <v>36</v>
      </c>
      <c r="P6" s="16" t="s">
        <v>5</v>
      </c>
      <c r="Q6" s="1" t="s">
        <v>9</v>
      </c>
      <c r="R6" s="1" t="s">
        <v>4</v>
      </c>
      <c r="S6" s="12" t="s">
        <v>33</v>
      </c>
      <c r="T6" s="12" t="s">
        <v>36</v>
      </c>
      <c r="U6" s="1" t="s">
        <v>5</v>
      </c>
      <c r="V6" s="1" t="s">
        <v>9</v>
      </c>
      <c r="W6" s="13" t="s">
        <v>4</v>
      </c>
      <c r="X6" s="12" t="s">
        <v>33</v>
      </c>
      <c r="Y6" s="1" t="s">
        <v>36</v>
      </c>
    </row>
    <row r="7" spans="1:25" ht="12.75">
      <c r="A7" s="33"/>
      <c r="B7" s="28"/>
      <c r="C7" s="27" t="s">
        <v>31</v>
      </c>
      <c r="D7" s="27"/>
      <c r="E7" s="27"/>
      <c r="F7" s="27"/>
      <c r="G7" s="27"/>
      <c r="H7" s="27"/>
      <c r="I7" s="27" t="s">
        <v>34</v>
      </c>
      <c r="J7" s="27"/>
      <c r="K7" s="27" t="s">
        <v>41</v>
      </c>
      <c r="L7" s="27" t="s">
        <v>40</v>
      </c>
      <c r="M7" s="27"/>
      <c r="N7" s="27" t="s">
        <v>34</v>
      </c>
      <c r="O7" s="34"/>
      <c r="P7" s="17" t="s">
        <v>2</v>
      </c>
      <c r="Q7" s="2" t="s">
        <v>10</v>
      </c>
      <c r="R7" s="2"/>
      <c r="S7" s="2" t="s">
        <v>34</v>
      </c>
      <c r="T7" s="2"/>
      <c r="U7" s="2" t="s">
        <v>2</v>
      </c>
      <c r="V7" s="2" t="s">
        <v>10</v>
      </c>
      <c r="W7" s="5"/>
      <c r="X7" s="2" t="s">
        <v>34</v>
      </c>
      <c r="Y7" s="2"/>
    </row>
    <row r="8" spans="1:25" ht="13.5" thickBot="1">
      <c r="A8" s="33"/>
      <c r="B8" s="28"/>
      <c r="C8" s="27"/>
      <c r="D8" s="27"/>
      <c r="E8" s="27"/>
      <c r="F8" s="27"/>
      <c r="G8" s="27"/>
      <c r="H8" s="27"/>
      <c r="I8" s="27" t="s">
        <v>35</v>
      </c>
      <c r="J8" s="27"/>
      <c r="K8" s="27"/>
      <c r="L8" s="27"/>
      <c r="M8" s="27"/>
      <c r="N8" s="27" t="s">
        <v>35</v>
      </c>
      <c r="O8" s="34"/>
      <c r="P8" s="18"/>
      <c r="Q8" s="3" t="s">
        <v>32</v>
      </c>
      <c r="R8" s="3"/>
      <c r="S8" s="2" t="s">
        <v>35</v>
      </c>
      <c r="T8" s="3"/>
      <c r="U8" s="3"/>
      <c r="V8" s="3" t="s">
        <v>32</v>
      </c>
      <c r="W8" s="6"/>
      <c r="X8" s="2" t="s">
        <v>35</v>
      </c>
      <c r="Y8" s="3"/>
    </row>
    <row r="9" spans="1:25" ht="13.5" thickBot="1">
      <c r="A9" s="33">
        <v>0</v>
      </c>
      <c r="B9" s="28">
        <v>1</v>
      </c>
      <c r="C9" s="27"/>
      <c r="D9" s="27"/>
      <c r="E9" s="27"/>
      <c r="F9" s="27">
        <v>2</v>
      </c>
      <c r="G9" s="27">
        <v>3</v>
      </c>
      <c r="H9" s="27">
        <v>4</v>
      </c>
      <c r="I9" s="27" t="s">
        <v>37</v>
      </c>
      <c r="J9" s="27"/>
      <c r="K9" s="27">
        <v>6</v>
      </c>
      <c r="L9" s="27">
        <v>7</v>
      </c>
      <c r="M9" s="27">
        <v>8</v>
      </c>
      <c r="N9" s="27" t="s">
        <v>38</v>
      </c>
      <c r="O9" s="34"/>
      <c r="P9" s="17"/>
      <c r="Q9" s="2"/>
      <c r="R9" s="2"/>
      <c r="S9" s="2"/>
      <c r="T9" s="2"/>
      <c r="U9" s="2"/>
      <c r="V9" s="2"/>
      <c r="W9" s="5"/>
      <c r="X9" s="2"/>
      <c r="Y9" s="2"/>
    </row>
    <row r="10" spans="1:34" s="15" customFormat="1" ht="13.5" thickBot="1">
      <c r="A10" s="52" t="s">
        <v>12</v>
      </c>
      <c r="B10" s="66">
        <v>50.04</v>
      </c>
      <c r="C10" s="14"/>
      <c r="D10" s="14"/>
      <c r="E10" s="14"/>
      <c r="F10" s="14">
        <f>F13+F18+F27+F36</f>
        <v>77739700</v>
      </c>
      <c r="G10" s="14">
        <f>G13+G18+G27+G36</f>
        <v>76665042</v>
      </c>
      <c r="H10" s="29">
        <f>G10/F10*100</f>
        <v>98.61762008343227</v>
      </c>
      <c r="I10" s="29">
        <f>100-H10</f>
        <v>1.3823799165677286</v>
      </c>
      <c r="J10" s="14"/>
      <c r="K10" s="67">
        <f>K13+K18+K27+K36+K33</f>
        <v>38143550</v>
      </c>
      <c r="L10" s="67">
        <f>L13+L18+L27+L36+L33</f>
        <v>37927690</v>
      </c>
      <c r="M10" s="68">
        <f>L10/K10*100</f>
        <v>99.43408518609306</v>
      </c>
      <c r="N10" s="29">
        <f>100-M10</f>
        <v>0.565914813906943</v>
      </c>
      <c r="O10" s="35"/>
      <c r="P10" s="19"/>
      <c r="Q10" s="10"/>
      <c r="R10" s="10"/>
      <c r="S10" s="10"/>
      <c r="T10" s="10"/>
      <c r="U10" s="10"/>
      <c r="V10" s="10"/>
      <c r="W10" s="10"/>
      <c r="X10" s="10"/>
      <c r="Y10" s="40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1:34" s="15" customFormat="1" ht="13.5" thickBot="1">
      <c r="A11" s="33"/>
      <c r="B11" s="2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35"/>
      <c r="P11" s="20"/>
      <c r="Q11" s="5"/>
      <c r="R11" s="5"/>
      <c r="S11" s="5"/>
      <c r="T11" s="5"/>
      <c r="U11" s="5"/>
      <c r="V11" s="5"/>
      <c r="W11" s="5"/>
      <c r="X11" s="5"/>
      <c r="Y11" s="41"/>
      <c r="Z11" s="78"/>
      <c r="AA11" s="78"/>
      <c r="AB11" s="78"/>
      <c r="AC11" s="78"/>
      <c r="AD11" s="78"/>
      <c r="AE11" s="78"/>
      <c r="AF11" s="78"/>
      <c r="AG11" s="78"/>
      <c r="AH11" s="78"/>
    </row>
    <row r="12" spans="1:34" s="15" customFormat="1" ht="12.75">
      <c r="A12" s="52" t="s">
        <v>26</v>
      </c>
      <c r="B12" s="2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35"/>
      <c r="P12" s="21"/>
      <c r="Q12" s="4"/>
      <c r="R12" s="4"/>
      <c r="S12" s="4"/>
      <c r="T12" s="4"/>
      <c r="U12" s="4"/>
      <c r="V12" s="4"/>
      <c r="W12" s="4"/>
      <c r="X12" s="4"/>
      <c r="Y12" s="42"/>
      <c r="Z12" s="78"/>
      <c r="AA12" s="78"/>
      <c r="AB12" s="78"/>
      <c r="AC12" s="78"/>
      <c r="AD12" s="78"/>
      <c r="AE12" s="78"/>
      <c r="AF12" s="78"/>
      <c r="AG12" s="78"/>
      <c r="AH12" s="78"/>
    </row>
    <row r="13" spans="1:34" s="15" customFormat="1" ht="13.5" thickBot="1">
      <c r="A13" s="52" t="s">
        <v>27</v>
      </c>
      <c r="B13" s="66">
        <v>64.04</v>
      </c>
      <c r="C13" s="14"/>
      <c r="D13" s="14"/>
      <c r="E13" s="14"/>
      <c r="F13" s="14">
        <f>SUM(F14:F16)</f>
        <v>183600</v>
      </c>
      <c r="G13" s="14">
        <f>SUM(G14:G16)</f>
        <v>181993</v>
      </c>
      <c r="H13" s="29">
        <f>G13/F13*100</f>
        <v>99.12472766884531</v>
      </c>
      <c r="I13" s="29">
        <f>100-H13</f>
        <v>0.8752723311546902</v>
      </c>
      <c r="J13" s="14"/>
      <c r="K13" s="67">
        <f>K14+K15+K16</f>
        <v>3190000</v>
      </c>
      <c r="L13" s="67">
        <f>L14+L15+L16</f>
        <v>3172434</v>
      </c>
      <c r="M13" s="68">
        <f>L13/K13*100</f>
        <v>99.44934169278997</v>
      </c>
      <c r="N13" s="29">
        <f>100-M13</f>
        <v>0.5506583072100284</v>
      </c>
      <c r="O13" s="35"/>
      <c r="P13" s="22"/>
      <c r="Q13" s="6"/>
      <c r="R13" s="6"/>
      <c r="S13" s="6"/>
      <c r="T13" s="6"/>
      <c r="U13" s="6"/>
      <c r="V13" s="6"/>
      <c r="W13" s="6"/>
      <c r="X13" s="6"/>
      <c r="Y13" s="43"/>
      <c r="Z13" s="78"/>
      <c r="AA13" s="78"/>
      <c r="AB13" s="78"/>
      <c r="AC13" s="78"/>
      <c r="AD13" s="78"/>
      <c r="AE13" s="78"/>
      <c r="AF13" s="78"/>
      <c r="AG13" s="78"/>
      <c r="AH13" s="78"/>
    </row>
    <row r="14" spans="1:34" s="15" customFormat="1" ht="12.75">
      <c r="A14" s="75" t="s">
        <v>14</v>
      </c>
      <c r="B14" s="30">
        <v>10</v>
      </c>
      <c r="C14" s="14"/>
      <c r="D14" s="14"/>
      <c r="E14" s="14"/>
      <c r="F14" s="14">
        <v>0</v>
      </c>
      <c r="G14" s="14">
        <v>0</v>
      </c>
      <c r="H14" s="14"/>
      <c r="I14" s="69"/>
      <c r="J14" s="14"/>
      <c r="K14" s="14">
        <v>50000</v>
      </c>
      <c r="L14" s="14">
        <v>42693</v>
      </c>
      <c r="M14" s="29">
        <f>L14/K14*100</f>
        <v>85.386</v>
      </c>
      <c r="N14" s="29">
        <f>100-M14</f>
        <v>14.614000000000004</v>
      </c>
      <c r="O14" s="35"/>
      <c r="P14" s="23"/>
      <c r="Q14" s="9"/>
      <c r="R14" s="9"/>
      <c r="S14" s="9"/>
      <c r="T14" s="9"/>
      <c r="U14" s="9"/>
      <c r="V14" s="9"/>
      <c r="W14" s="9"/>
      <c r="X14" s="9"/>
      <c r="Y14" s="44"/>
      <c r="Z14" s="78"/>
      <c r="AA14" s="78"/>
      <c r="AB14" s="78"/>
      <c r="AC14" s="78"/>
      <c r="AD14" s="78"/>
      <c r="AE14" s="78"/>
      <c r="AF14" s="78"/>
      <c r="AG14" s="78"/>
      <c r="AH14" s="78"/>
    </row>
    <row r="15" spans="1:34" s="15" customFormat="1" ht="12.75">
      <c r="A15" s="33" t="s">
        <v>15</v>
      </c>
      <c r="B15" s="30">
        <v>20</v>
      </c>
      <c r="C15" s="14"/>
      <c r="D15" s="14"/>
      <c r="E15" s="14"/>
      <c r="F15" s="31">
        <v>4000</v>
      </c>
      <c r="G15" s="14">
        <v>2946</v>
      </c>
      <c r="H15" s="29">
        <f>G15/F15*100</f>
        <v>73.65</v>
      </c>
      <c r="I15" s="29">
        <f>100-H15</f>
        <v>26.349999999999994</v>
      </c>
      <c r="J15" s="14"/>
      <c r="K15" s="14">
        <v>29000</v>
      </c>
      <c r="L15" s="14">
        <v>19564</v>
      </c>
      <c r="M15" s="29">
        <f>L15/K15*100</f>
        <v>67.46206896551725</v>
      </c>
      <c r="N15" s="14">
        <f>100-M15</f>
        <v>32.53793103448275</v>
      </c>
      <c r="O15" s="35"/>
      <c r="P15" s="24"/>
      <c r="Q15" s="7"/>
      <c r="R15" s="7"/>
      <c r="S15" s="7"/>
      <c r="T15" s="7"/>
      <c r="U15" s="7"/>
      <c r="V15" s="7"/>
      <c r="W15" s="7"/>
      <c r="X15" s="7"/>
      <c r="Y15" s="45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4" s="15" customFormat="1" ht="12.75">
      <c r="A16" s="52" t="s">
        <v>16</v>
      </c>
      <c r="B16" s="30">
        <v>59</v>
      </c>
      <c r="C16" s="14"/>
      <c r="D16" s="14"/>
      <c r="E16" s="14"/>
      <c r="F16" s="14">
        <v>179600</v>
      </c>
      <c r="G16" s="14">
        <v>179047</v>
      </c>
      <c r="H16" s="29">
        <f aca="true" t="shared" si="0" ref="H16:H42">G16/F16*100</f>
        <v>99.69209354120268</v>
      </c>
      <c r="I16" s="29">
        <f>100-H16</f>
        <v>0.30790645879731926</v>
      </c>
      <c r="J16" s="14"/>
      <c r="K16" s="14">
        <v>3111000</v>
      </c>
      <c r="L16" s="14">
        <v>3110177</v>
      </c>
      <c r="M16" s="29">
        <f aca="true" t="shared" si="1" ref="M16:M42">L16/K16*100</f>
        <v>99.97354548376728</v>
      </c>
      <c r="N16" s="14">
        <f aca="true" t="shared" si="2" ref="N16:N42">100-M16</f>
        <v>0.026454516232718106</v>
      </c>
      <c r="O16" s="35"/>
      <c r="P16" s="24"/>
      <c r="Q16" s="7"/>
      <c r="R16" s="7"/>
      <c r="S16" s="7"/>
      <c r="T16" s="7"/>
      <c r="U16" s="7"/>
      <c r="V16" s="7"/>
      <c r="W16" s="7"/>
      <c r="X16" s="7"/>
      <c r="Y16" s="45"/>
      <c r="Z16" s="78"/>
      <c r="AA16" s="78"/>
      <c r="AB16" s="78"/>
      <c r="AC16" s="78"/>
      <c r="AD16" s="78"/>
      <c r="AE16" s="78"/>
      <c r="AF16" s="78"/>
      <c r="AG16" s="78"/>
      <c r="AH16" s="78"/>
    </row>
    <row r="17" spans="1:34" s="15" customFormat="1" ht="13.5" thickBot="1">
      <c r="A17" s="33"/>
      <c r="B17" s="28"/>
      <c r="C17" s="14"/>
      <c r="D17" s="14"/>
      <c r="E17" s="14"/>
      <c r="F17" s="14"/>
      <c r="G17" s="14"/>
      <c r="H17" s="29"/>
      <c r="I17" s="29"/>
      <c r="J17" s="14"/>
      <c r="K17" s="14"/>
      <c r="L17" s="14"/>
      <c r="M17" s="14"/>
      <c r="N17" s="14"/>
      <c r="O17" s="35"/>
      <c r="P17" s="25"/>
      <c r="Q17" s="11"/>
      <c r="R17" s="11"/>
      <c r="S17" s="11"/>
      <c r="T17" s="11"/>
      <c r="U17" s="11"/>
      <c r="V17" s="11"/>
      <c r="W17" s="11"/>
      <c r="X17" s="11"/>
      <c r="Y17" s="46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1:34" s="15" customFormat="1" ht="13.5" thickBot="1">
      <c r="A18" s="52" t="s">
        <v>17</v>
      </c>
      <c r="B18" s="66">
        <v>65.04</v>
      </c>
      <c r="C18" s="14"/>
      <c r="D18" s="14"/>
      <c r="E18" s="14"/>
      <c r="F18" s="14">
        <f>SUM(F19:F26)</f>
        <v>581000</v>
      </c>
      <c r="G18" s="14">
        <f>SUM(G19:G26)</f>
        <v>555362</v>
      </c>
      <c r="H18" s="29">
        <f t="shared" si="0"/>
        <v>95.58726333907057</v>
      </c>
      <c r="I18" s="29">
        <f aca="true" t="shared" si="3" ref="I18:I42">100-H18</f>
        <v>4.412736660929426</v>
      </c>
      <c r="J18" s="14"/>
      <c r="K18" s="67">
        <f>K19+K20+K21+K24+K25</f>
        <v>451000</v>
      </c>
      <c r="L18" s="67">
        <f>L19+L20+L21+L22+L23+L24</f>
        <v>439986</v>
      </c>
      <c r="M18" s="68">
        <f t="shared" si="1"/>
        <v>97.55787139689579</v>
      </c>
      <c r="N18" s="29">
        <f t="shared" si="2"/>
        <v>2.4421286031042087</v>
      </c>
      <c r="O18" s="35"/>
      <c r="P18" s="19"/>
      <c r="Q18" s="10"/>
      <c r="R18" s="10"/>
      <c r="S18" s="10"/>
      <c r="T18" s="10"/>
      <c r="U18" s="10"/>
      <c r="V18" s="10"/>
      <c r="W18" s="10"/>
      <c r="X18" s="10"/>
      <c r="Y18" s="40"/>
      <c r="Z18" s="78"/>
      <c r="AA18" s="78"/>
      <c r="AB18" s="78"/>
      <c r="AC18" s="78"/>
      <c r="AD18" s="78"/>
      <c r="AE18" s="78"/>
      <c r="AF18" s="78"/>
      <c r="AG18" s="78"/>
      <c r="AH18" s="78"/>
    </row>
    <row r="19" spans="1:34" s="15" customFormat="1" ht="12.75">
      <c r="A19" s="75" t="s">
        <v>14</v>
      </c>
      <c r="B19" s="30">
        <v>10</v>
      </c>
      <c r="C19" s="14"/>
      <c r="D19" s="14"/>
      <c r="E19" s="14"/>
      <c r="F19" s="14">
        <v>0</v>
      </c>
      <c r="G19" s="14">
        <v>0</v>
      </c>
      <c r="H19" s="29">
        <v>0</v>
      </c>
      <c r="I19" s="29">
        <v>0</v>
      </c>
      <c r="J19" s="14"/>
      <c r="K19" s="14">
        <v>0</v>
      </c>
      <c r="L19" s="14">
        <v>0</v>
      </c>
      <c r="M19" s="14">
        <v>0</v>
      </c>
      <c r="N19" s="14">
        <f t="shared" si="2"/>
        <v>100</v>
      </c>
      <c r="O19" s="35"/>
      <c r="P19" s="23"/>
      <c r="Q19" s="9"/>
      <c r="R19" s="9"/>
      <c r="S19" s="9"/>
      <c r="T19" s="9"/>
      <c r="U19" s="9"/>
      <c r="V19" s="9"/>
      <c r="W19" s="9"/>
      <c r="X19" s="9"/>
      <c r="Y19" s="44"/>
      <c r="Z19" s="78"/>
      <c r="AA19" s="78"/>
      <c r="AB19" s="78"/>
      <c r="AC19" s="78"/>
      <c r="AD19" s="78"/>
      <c r="AE19" s="78"/>
      <c r="AF19" s="78"/>
      <c r="AG19" s="78"/>
      <c r="AH19" s="78"/>
    </row>
    <row r="20" spans="1:34" s="15" customFormat="1" ht="12.75">
      <c r="A20" s="33" t="s">
        <v>15</v>
      </c>
      <c r="B20" s="30">
        <v>20</v>
      </c>
      <c r="C20" s="14"/>
      <c r="D20" s="14"/>
      <c r="E20" s="14"/>
      <c r="F20" s="14">
        <v>407000</v>
      </c>
      <c r="G20" s="14">
        <v>388979</v>
      </c>
      <c r="H20" s="29">
        <f t="shared" si="0"/>
        <v>95.57223587223586</v>
      </c>
      <c r="I20" s="29">
        <f t="shared" si="3"/>
        <v>4.427764127764135</v>
      </c>
      <c r="J20" s="14"/>
      <c r="K20" s="14">
        <v>384000</v>
      </c>
      <c r="L20" s="14">
        <v>373107</v>
      </c>
      <c r="M20" s="29">
        <f t="shared" si="1"/>
        <v>97.16328125</v>
      </c>
      <c r="N20" s="29">
        <f t="shared" si="2"/>
        <v>2.836718750000003</v>
      </c>
      <c r="O20" s="35"/>
      <c r="P20" s="24"/>
      <c r="Q20" s="7"/>
      <c r="R20" s="7"/>
      <c r="S20" s="7"/>
      <c r="T20" s="7"/>
      <c r="U20" s="7"/>
      <c r="V20" s="7"/>
      <c r="W20" s="7"/>
      <c r="X20" s="7"/>
      <c r="Y20" s="45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1:34" s="15" customFormat="1" ht="12.75">
      <c r="A21" s="33" t="s">
        <v>18</v>
      </c>
      <c r="B21" s="30">
        <v>40</v>
      </c>
      <c r="C21" s="14"/>
      <c r="D21" s="14"/>
      <c r="E21" s="14"/>
      <c r="F21" s="14">
        <v>7000</v>
      </c>
      <c r="G21" s="14">
        <v>0</v>
      </c>
      <c r="H21" s="29">
        <f t="shared" si="0"/>
        <v>0</v>
      </c>
      <c r="I21" s="29">
        <f t="shared" si="3"/>
        <v>100</v>
      </c>
      <c r="J21" s="14"/>
      <c r="K21" s="14">
        <v>0</v>
      </c>
      <c r="L21" s="14">
        <v>0</v>
      </c>
      <c r="M21" s="14">
        <v>0</v>
      </c>
      <c r="N21" s="29">
        <v>0</v>
      </c>
      <c r="O21" s="35"/>
      <c r="P21" s="24"/>
      <c r="Q21" s="7"/>
      <c r="R21" s="7"/>
      <c r="S21" s="7"/>
      <c r="T21" s="7"/>
      <c r="U21" s="7"/>
      <c r="V21" s="7"/>
      <c r="W21" s="7"/>
      <c r="X21" s="7"/>
      <c r="Y21" s="45"/>
      <c r="Z21" s="78"/>
      <c r="AA21" s="78"/>
      <c r="AB21" s="78"/>
      <c r="AC21" s="78"/>
      <c r="AD21" s="78"/>
      <c r="AE21" s="78"/>
      <c r="AF21" s="78"/>
      <c r="AG21" s="78"/>
      <c r="AH21" s="78"/>
    </row>
    <row r="22" spans="1:34" s="15" customFormat="1" ht="12.75">
      <c r="A22" s="33" t="s">
        <v>30</v>
      </c>
      <c r="B22" s="30">
        <v>51</v>
      </c>
      <c r="C22" s="14"/>
      <c r="D22" s="14"/>
      <c r="E22" s="14"/>
      <c r="F22" s="14">
        <v>0</v>
      </c>
      <c r="G22" s="14"/>
      <c r="H22" s="29">
        <v>0</v>
      </c>
      <c r="I22" s="29">
        <f t="shared" si="3"/>
        <v>100</v>
      </c>
      <c r="J22" s="14"/>
      <c r="K22" s="14">
        <v>0</v>
      </c>
      <c r="L22" s="14">
        <v>0</v>
      </c>
      <c r="M22" s="14">
        <v>0</v>
      </c>
      <c r="N22" s="29">
        <v>0</v>
      </c>
      <c r="O22" s="35"/>
      <c r="P22" s="24"/>
      <c r="Q22" s="7"/>
      <c r="R22" s="7"/>
      <c r="S22" s="7"/>
      <c r="T22" s="7"/>
      <c r="U22" s="7"/>
      <c r="V22" s="7"/>
      <c r="W22" s="7"/>
      <c r="X22" s="7"/>
      <c r="Y22" s="45"/>
      <c r="Z22" s="78"/>
      <c r="AA22" s="78"/>
      <c r="AB22" s="78"/>
      <c r="AC22" s="78"/>
      <c r="AD22" s="78"/>
      <c r="AE22" s="78"/>
      <c r="AF22" s="78"/>
      <c r="AG22" s="78"/>
      <c r="AH22" s="78"/>
    </row>
    <row r="23" spans="1:34" s="15" customFormat="1" ht="12.75">
      <c r="A23" s="33" t="s">
        <v>20</v>
      </c>
      <c r="B23" s="30">
        <v>56</v>
      </c>
      <c r="C23" s="14"/>
      <c r="D23" s="14"/>
      <c r="E23" s="14"/>
      <c r="F23" s="14">
        <v>0</v>
      </c>
      <c r="G23" s="14"/>
      <c r="H23" s="29">
        <v>0</v>
      </c>
      <c r="I23" s="29">
        <f t="shared" si="3"/>
        <v>100</v>
      </c>
      <c r="J23" s="14"/>
      <c r="K23" s="14">
        <v>0</v>
      </c>
      <c r="L23" s="14"/>
      <c r="M23" s="14">
        <v>0</v>
      </c>
      <c r="N23" s="29">
        <v>0</v>
      </c>
      <c r="O23" s="35"/>
      <c r="P23" s="24"/>
      <c r="Q23" s="7"/>
      <c r="R23" s="7"/>
      <c r="S23" s="7"/>
      <c r="T23" s="7"/>
      <c r="U23" s="7"/>
      <c r="V23" s="7"/>
      <c r="W23" s="7"/>
      <c r="X23" s="7"/>
      <c r="Y23" s="45"/>
      <c r="Z23" s="78"/>
      <c r="AA23" s="78"/>
      <c r="AB23" s="78"/>
      <c r="AC23" s="78"/>
      <c r="AD23" s="78"/>
      <c r="AE23" s="78"/>
      <c r="AF23" s="78"/>
      <c r="AG23" s="78"/>
      <c r="AH23" s="78"/>
    </row>
    <row r="24" spans="1:34" s="15" customFormat="1" ht="12.75">
      <c r="A24" s="33" t="s">
        <v>21</v>
      </c>
      <c r="B24" s="30">
        <v>57</v>
      </c>
      <c r="C24" s="14"/>
      <c r="D24" s="14"/>
      <c r="E24" s="14"/>
      <c r="F24" s="14">
        <v>46000</v>
      </c>
      <c r="G24" s="14">
        <v>45999</v>
      </c>
      <c r="H24" s="29">
        <f t="shared" si="0"/>
        <v>99.99782608695652</v>
      </c>
      <c r="I24" s="29">
        <f t="shared" si="3"/>
        <v>0.0021739130434781373</v>
      </c>
      <c r="J24" s="14"/>
      <c r="K24" s="14">
        <v>67000</v>
      </c>
      <c r="L24" s="14">
        <v>66879</v>
      </c>
      <c r="M24" s="29">
        <f t="shared" si="1"/>
        <v>99.81940298507462</v>
      </c>
      <c r="N24" s="29">
        <f t="shared" si="2"/>
        <v>0.18059701492538238</v>
      </c>
      <c r="O24" s="35"/>
      <c r="P24" s="24"/>
      <c r="Q24" s="7"/>
      <c r="R24" s="7"/>
      <c r="S24" s="7"/>
      <c r="T24" s="7"/>
      <c r="U24" s="7"/>
      <c r="V24" s="7"/>
      <c r="W24" s="7"/>
      <c r="X24" s="7"/>
      <c r="Y24" s="45"/>
      <c r="Z24" s="78"/>
      <c r="AA24" s="78"/>
      <c r="AB24" s="78"/>
      <c r="AC24" s="78"/>
      <c r="AD24" s="78"/>
      <c r="AE24" s="78"/>
      <c r="AF24" s="78"/>
      <c r="AG24" s="78"/>
      <c r="AH24" s="78"/>
    </row>
    <row r="25" spans="1:34" s="15" customFormat="1" ht="12.75">
      <c r="A25" s="33" t="s">
        <v>22</v>
      </c>
      <c r="B25" s="30">
        <v>70</v>
      </c>
      <c r="C25" s="14"/>
      <c r="D25" s="14"/>
      <c r="E25" s="14"/>
      <c r="F25" s="14">
        <v>121000</v>
      </c>
      <c r="G25" s="14">
        <v>120384</v>
      </c>
      <c r="H25" s="29">
        <f t="shared" si="0"/>
        <v>99.49090909090908</v>
      </c>
      <c r="I25" s="29">
        <f t="shared" si="3"/>
        <v>0.509090909090915</v>
      </c>
      <c r="J25" s="14"/>
      <c r="K25" s="14">
        <v>0</v>
      </c>
      <c r="L25" s="14">
        <v>0</v>
      </c>
      <c r="M25" s="29">
        <v>0</v>
      </c>
      <c r="N25" s="29">
        <f t="shared" si="2"/>
        <v>100</v>
      </c>
      <c r="O25" s="35"/>
      <c r="P25" s="24"/>
      <c r="Q25" s="7"/>
      <c r="R25" s="7"/>
      <c r="S25" s="7"/>
      <c r="T25" s="7"/>
      <c r="U25" s="7"/>
      <c r="V25" s="7"/>
      <c r="W25" s="7"/>
      <c r="X25" s="7"/>
      <c r="Y25" s="45"/>
      <c r="Z25" s="78"/>
      <c r="AA25" s="78"/>
      <c r="AB25" s="78"/>
      <c r="AC25" s="78"/>
      <c r="AD25" s="78"/>
      <c r="AE25" s="78"/>
      <c r="AF25" s="78"/>
      <c r="AG25" s="78"/>
      <c r="AH25" s="78"/>
    </row>
    <row r="26" spans="1:34" s="15" customFormat="1" ht="13.5" thickBot="1">
      <c r="A26" s="33"/>
      <c r="B26" s="28"/>
      <c r="C26" s="14"/>
      <c r="D26" s="14"/>
      <c r="E26" s="14"/>
      <c r="F26" s="14"/>
      <c r="G26" s="14"/>
      <c r="H26" s="29"/>
      <c r="I26" s="29"/>
      <c r="J26" s="14"/>
      <c r="K26" s="14"/>
      <c r="L26" s="14"/>
      <c r="M26" s="14"/>
      <c r="N26" s="29"/>
      <c r="O26" s="35"/>
      <c r="P26" s="25"/>
      <c r="Q26" s="11"/>
      <c r="R26" s="11"/>
      <c r="S26" s="11"/>
      <c r="T26" s="11"/>
      <c r="U26" s="11"/>
      <c r="V26" s="11"/>
      <c r="W26" s="11"/>
      <c r="X26" s="11"/>
      <c r="Y26" s="46"/>
      <c r="Z26" s="78"/>
      <c r="AA26" s="78"/>
      <c r="AB26" s="78"/>
      <c r="AC26" s="78"/>
      <c r="AD26" s="78"/>
      <c r="AE26" s="78"/>
      <c r="AF26" s="78"/>
      <c r="AG26" s="78"/>
      <c r="AH26" s="78"/>
    </row>
    <row r="27" spans="1:34" s="56" customFormat="1" ht="13.5" thickBot="1">
      <c r="A27" s="33" t="s">
        <v>23</v>
      </c>
      <c r="B27" s="70">
        <v>68.04</v>
      </c>
      <c r="C27" s="71"/>
      <c r="D27" s="71"/>
      <c r="E27" s="71"/>
      <c r="F27" s="71">
        <f>SUM(F28:F34)</f>
        <v>71632100</v>
      </c>
      <c r="G27" s="71">
        <f>SUM(G28:G34)</f>
        <v>71333751</v>
      </c>
      <c r="H27" s="72">
        <f t="shared" si="0"/>
        <v>99.58349818028509</v>
      </c>
      <c r="I27" s="72">
        <f t="shared" si="3"/>
        <v>0.4165018197149095</v>
      </c>
      <c r="J27" s="71"/>
      <c r="K27" s="67">
        <f>K28+K29+K30+K31+K32+K33</f>
        <v>30630000</v>
      </c>
      <c r="L27" s="67">
        <f>L28+L29+L30+L31+L32</f>
        <v>30547861</v>
      </c>
      <c r="M27" s="68">
        <f t="shared" si="1"/>
        <v>99.73183480248122</v>
      </c>
      <c r="N27" s="72">
        <f t="shared" si="2"/>
        <v>0.2681651975187833</v>
      </c>
      <c r="O27" s="76"/>
      <c r="P27" s="53"/>
      <c r="Q27" s="54"/>
      <c r="R27" s="54"/>
      <c r="S27" s="54"/>
      <c r="T27" s="54"/>
      <c r="U27" s="54"/>
      <c r="V27" s="54"/>
      <c r="W27" s="54"/>
      <c r="X27" s="54"/>
      <c r="Y27" s="55"/>
      <c r="Z27" s="78"/>
      <c r="AA27" s="78"/>
      <c r="AB27" s="78"/>
      <c r="AC27" s="78"/>
      <c r="AD27" s="78"/>
      <c r="AE27" s="78"/>
      <c r="AF27" s="78"/>
      <c r="AG27" s="78"/>
      <c r="AH27" s="78"/>
    </row>
    <row r="28" spans="1:34" s="15" customFormat="1" ht="12.75">
      <c r="A28" s="75" t="s">
        <v>14</v>
      </c>
      <c r="B28" s="30">
        <v>10</v>
      </c>
      <c r="C28" s="14"/>
      <c r="D28" s="14"/>
      <c r="E28" s="14"/>
      <c r="F28" s="14">
        <v>1708100</v>
      </c>
      <c r="G28" s="14">
        <v>1696537</v>
      </c>
      <c r="H28" s="29">
        <f t="shared" si="0"/>
        <v>99.32304900181488</v>
      </c>
      <c r="I28" s="29">
        <f t="shared" si="3"/>
        <v>0.6769509981851201</v>
      </c>
      <c r="J28" s="14"/>
      <c r="K28" s="14">
        <v>2307000</v>
      </c>
      <c r="L28" s="14">
        <v>2299943</v>
      </c>
      <c r="M28" s="29">
        <f t="shared" si="1"/>
        <v>99.6941048981361</v>
      </c>
      <c r="N28" s="29">
        <f t="shared" si="2"/>
        <v>0.30589510186389646</v>
      </c>
      <c r="O28" s="35"/>
      <c r="P28" s="23"/>
      <c r="Q28" s="9"/>
      <c r="R28" s="9"/>
      <c r="S28" s="9"/>
      <c r="T28" s="9"/>
      <c r="U28" s="9"/>
      <c r="V28" s="9"/>
      <c r="W28" s="9"/>
      <c r="X28" s="9"/>
      <c r="Y28" s="44"/>
      <c r="Z28" s="78"/>
      <c r="AA28" s="78"/>
      <c r="AB28" s="78"/>
      <c r="AC28" s="78"/>
      <c r="AD28" s="78"/>
      <c r="AE28" s="78"/>
      <c r="AF28" s="78"/>
      <c r="AG28" s="78"/>
      <c r="AH28" s="78"/>
    </row>
    <row r="29" spans="1:25" ht="12.75">
      <c r="A29" s="33" t="s">
        <v>15</v>
      </c>
      <c r="B29" s="30">
        <v>20</v>
      </c>
      <c r="C29" s="14"/>
      <c r="D29" s="14"/>
      <c r="E29" s="14"/>
      <c r="F29" s="14">
        <v>1043000</v>
      </c>
      <c r="G29" s="14">
        <v>1017662</v>
      </c>
      <c r="H29" s="29">
        <f t="shared" si="0"/>
        <v>97.57066155321189</v>
      </c>
      <c r="I29" s="29">
        <f t="shared" si="3"/>
        <v>2.4293384467881083</v>
      </c>
      <c r="J29" s="14"/>
      <c r="K29" s="14">
        <v>660000</v>
      </c>
      <c r="L29" s="14">
        <v>621117</v>
      </c>
      <c r="M29" s="29">
        <f t="shared" si="1"/>
        <v>94.10863636363636</v>
      </c>
      <c r="N29" s="29">
        <f t="shared" si="2"/>
        <v>5.891363636363636</v>
      </c>
      <c r="O29" s="35"/>
      <c r="P29" s="24"/>
      <c r="Q29" s="7"/>
      <c r="R29" s="7"/>
      <c r="S29" s="7"/>
      <c r="T29" s="7"/>
      <c r="U29" s="7"/>
      <c r="V29" s="7"/>
      <c r="W29" s="7"/>
      <c r="X29" s="7"/>
      <c r="Y29" s="7"/>
    </row>
    <row r="30" spans="1:25" ht="12.75">
      <c r="A30" s="33" t="s">
        <v>24</v>
      </c>
      <c r="B30" s="30">
        <v>30</v>
      </c>
      <c r="C30" s="14"/>
      <c r="D30" s="14"/>
      <c r="E30" s="14"/>
      <c r="F30" s="14">
        <v>0</v>
      </c>
      <c r="G30" s="14">
        <v>0</v>
      </c>
      <c r="H30" s="29">
        <v>0</v>
      </c>
      <c r="I30" s="29">
        <f t="shared" si="3"/>
        <v>100</v>
      </c>
      <c r="J30" s="14"/>
      <c r="K30" s="14">
        <v>0</v>
      </c>
      <c r="L30" s="14">
        <v>0</v>
      </c>
      <c r="M30" s="14">
        <v>0</v>
      </c>
      <c r="N30" s="29">
        <v>0</v>
      </c>
      <c r="O30" s="35"/>
      <c r="P30" s="24"/>
      <c r="Q30" s="7"/>
      <c r="R30" s="7"/>
      <c r="S30" s="7"/>
      <c r="T30" s="7"/>
      <c r="U30" s="7"/>
      <c r="V30" s="7"/>
      <c r="W30" s="7"/>
      <c r="X30" s="7"/>
      <c r="Y30" s="7"/>
    </row>
    <row r="31" spans="1:25" ht="12.75">
      <c r="A31" s="33" t="s">
        <v>19</v>
      </c>
      <c r="B31" s="30">
        <v>51</v>
      </c>
      <c r="C31" s="14"/>
      <c r="D31" s="14"/>
      <c r="E31" s="14"/>
      <c r="F31" s="14">
        <v>19913000</v>
      </c>
      <c r="G31" s="14">
        <v>19808035</v>
      </c>
      <c r="H31" s="29">
        <f t="shared" si="0"/>
        <v>99.47288203686034</v>
      </c>
      <c r="I31" s="29">
        <f t="shared" si="3"/>
        <v>0.5271179631396592</v>
      </c>
      <c r="J31" s="14"/>
      <c r="K31" s="14">
        <v>7668000</v>
      </c>
      <c r="L31" s="14">
        <v>7661394</v>
      </c>
      <c r="M31" s="29">
        <f t="shared" si="1"/>
        <v>99.9138497652582</v>
      </c>
      <c r="N31" s="29">
        <f t="shared" si="2"/>
        <v>0.08615023474179395</v>
      </c>
      <c r="O31" s="35"/>
      <c r="P31" s="24"/>
      <c r="Q31" s="7"/>
      <c r="R31" s="7"/>
      <c r="S31" s="7"/>
      <c r="T31" s="7"/>
      <c r="U31" s="7"/>
      <c r="V31" s="7"/>
      <c r="W31" s="7"/>
      <c r="X31" s="7"/>
      <c r="Y31" s="7"/>
    </row>
    <row r="32" spans="1:25" ht="12.75">
      <c r="A32" s="33" t="s">
        <v>21</v>
      </c>
      <c r="B32" s="30">
        <v>57</v>
      </c>
      <c r="C32" s="14"/>
      <c r="D32" s="14"/>
      <c r="E32" s="14"/>
      <c r="F32" s="14">
        <v>48968000</v>
      </c>
      <c r="G32" s="14">
        <v>48811517</v>
      </c>
      <c r="H32" s="29">
        <f t="shared" si="0"/>
        <v>99.68043824538474</v>
      </c>
      <c r="I32" s="29">
        <f t="shared" si="3"/>
        <v>0.3195617546152647</v>
      </c>
      <c r="J32" s="14"/>
      <c r="K32" s="14">
        <v>19985000</v>
      </c>
      <c r="L32" s="14">
        <v>19965407</v>
      </c>
      <c r="M32" s="29">
        <f t="shared" si="1"/>
        <v>99.90196147110333</v>
      </c>
      <c r="N32" s="29">
        <f t="shared" si="2"/>
        <v>0.09803852889666587</v>
      </c>
      <c r="O32" s="35"/>
      <c r="P32" s="24"/>
      <c r="Q32" s="7"/>
      <c r="R32" s="7"/>
      <c r="S32" s="7"/>
      <c r="T32" s="7"/>
      <c r="U32" s="7"/>
      <c r="V32" s="7"/>
      <c r="W32" s="7"/>
      <c r="X32" s="7"/>
      <c r="Y32" s="7"/>
    </row>
    <row r="33" spans="1:25" ht="12.75">
      <c r="A33" s="33" t="s">
        <v>22</v>
      </c>
      <c r="B33" s="30">
        <v>70</v>
      </c>
      <c r="C33" s="14"/>
      <c r="D33" s="14"/>
      <c r="E33" s="14"/>
      <c r="F33" s="14">
        <v>0</v>
      </c>
      <c r="G33" s="14">
        <v>0</v>
      </c>
      <c r="H33" s="29">
        <v>0</v>
      </c>
      <c r="I33" s="29">
        <f t="shared" si="3"/>
        <v>100</v>
      </c>
      <c r="J33" s="14"/>
      <c r="K33" s="14">
        <v>10000</v>
      </c>
      <c r="L33" s="14">
        <v>9989</v>
      </c>
      <c r="M33" s="29">
        <f t="shared" si="1"/>
        <v>99.89</v>
      </c>
      <c r="N33" s="29">
        <v>0</v>
      </c>
      <c r="O33" s="35"/>
      <c r="P33" s="24"/>
      <c r="Q33" s="7"/>
      <c r="R33" s="7"/>
      <c r="S33" s="7"/>
      <c r="T33" s="7"/>
      <c r="U33" s="7"/>
      <c r="V33" s="7"/>
      <c r="W33" s="7"/>
      <c r="X33" s="7"/>
      <c r="Y33" s="7"/>
    </row>
    <row r="34" spans="1:25" ht="13.5" thickBot="1">
      <c r="A34" s="33"/>
      <c r="B34" s="30"/>
      <c r="C34" s="14"/>
      <c r="D34" s="14"/>
      <c r="E34" s="14"/>
      <c r="F34" s="14"/>
      <c r="G34" s="14"/>
      <c r="H34" s="29"/>
      <c r="I34" s="29"/>
      <c r="J34" s="14"/>
      <c r="K34" s="14"/>
      <c r="L34" s="14"/>
      <c r="M34" s="14"/>
      <c r="N34" s="29"/>
      <c r="O34" s="35"/>
      <c r="P34" s="25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2.75">
      <c r="A35" s="52" t="s">
        <v>28</v>
      </c>
      <c r="B35" s="28"/>
      <c r="C35" s="14"/>
      <c r="D35" s="14"/>
      <c r="E35" s="14"/>
      <c r="F35" s="14"/>
      <c r="G35" s="14"/>
      <c r="H35" s="29"/>
      <c r="I35" s="29"/>
      <c r="J35" s="14"/>
      <c r="K35" s="14"/>
      <c r="L35" s="14"/>
      <c r="M35" s="14"/>
      <c r="N35" s="29"/>
      <c r="O35" s="35"/>
      <c r="P35" s="21"/>
      <c r="Q35" s="4"/>
      <c r="R35" s="4"/>
      <c r="S35" s="4"/>
      <c r="T35" s="4"/>
      <c r="U35" s="4"/>
      <c r="V35" s="4"/>
      <c r="W35" s="4"/>
      <c r="X35" s="4"/>
      <c r="Y35" s="4"/>
    </row>
    <row r="36" spans="1:25" ht="13.5" thickBot="1">
      <c r="A36" s="52" t="s">
        <v>29</v>
      </c>
      <c r="B36" s="66">
        <v>80.04</v>
      </c>
      <c r="C36" s="14"/>
      <c r="D36" s="14"/>
      <c r="E36" s="14"/>
      <c r="F36" s="14">
        <f>SUM(F37:F42)</f>
        <v>5343000</v>
      </c>
      <c r="G36" s="14">
        <f>SUM(G37:G42)</f>
        <v>4593936</v>
      </c>
      <c r="H36" s="29">
        <f t="shared" si="0"/>
        <v>85.9804604154969</v>
      </c>
      <c r="I36" s="29">
        <f t="shared" si="3"/>
        <v>14.019539584503093</v>
      </c>
      <c r="J36" s="14"/>
      <c r="K36" s="67">
        <f>K37+K38+K39+K40+K41+K42</f>
        <v>3862550</v>
      </c>
      <c r="L36" s="67">
        <f>L37+L38+L39+L40+L41+L42</f>
        <v>3757420</v>
      </c>
      <c r="M36" s="68">
        <f t="shared" si="1"/>
        <v>97.27822293562542</v>
      </c>
      <c r="N36" s="29">
        <f t="shared" si="2"/>
        <v>2.721777064374578</v>
      </c>
      <c r="O36" s="35"/>
      <c r="P36" s="22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33" t="s">
        <v>15</v>
      </c>
      <c r="B37" s="30">
        <v>20</v>
      </c>
      <c r="C37" s="14"/>
      <c r="D37" s="14"/>
      <c r="E37" s="14"/>
      <c r="F37" s="14">
        <v>13000</v>
      </c>
      <c r="G37" s="14">
        <v>12941</v>
      </c>
      <c r="H37" s="29">
        <f t="shared" si="0"/>
        <v>99.54615384615386</v>
      </c>
      <c r="I37" s="29">
        <f t="shared" si="3"/>
        <v>0.45384615384614335</v>
      </c>
      <c r="J37" s="14"/>
      <c r="K37" s="14">
        <v>13000</v>
      </c>
      <c r="L37" s="14">
        <v>12179</v>
      </c>
      <c r="M37" s="29">
        <f t="shared" si="1"/>
        <v>93.68461538461538</v>
      </c>
      <c r="N37" s="29">
        <f t="shared" si="2"/>
        <v>6.315384615384616</v>
      </c>
      <c r="O37" s="35"/>
      <c r="P37" s="23"/>
      <c r="Q37" s="9"/>
      <c r="R37" s="9"/>
      <c r="S37" s="9"/>
      <c r="T37" s="9"/>
      <c r="U37" s="9"/>
      <c r="V37" s="9"/>
      <c r="W37" s="9"/>
      <c r="X37" s="9"/>
      <c r="Y37" s="9"/>
    </row>
    <row r="38" spans="1:25" ht="12.75">
      <c r="A38" s="33" t="s">
        <v>18</v>
      </c>
      <c r="B38" s="30">
        <v>40</v>
      </c>
      <c r="C38" s="14"/>
      <c r="D38" s="14"/>
      <c r="E38" s="14"/>
      <c r="F38" s="14">
        <v>200000</v>
      </c>
      <c r="G38" s="14">
        <v>163737</v>
      </c>
      <c r="H38" s="29">
        <f t="shared" si="0"/>
        <v>81.8685</v>
      </c>
      <c r="I38" s="29">
        <f t="shared" si="3"/>
        <v>18.131500000000003</v>
      </c>
      <c r="J38" s="14"/>
      <c r="K38" s="14">
        <v>103000</v>
      </c>
      <c r="L38" s="14">
        <v>97839</v>
      </c>
      <c r="M38" s="29">
        <f t="shared" si="1"/>
        <v>94.98932038834951</v>
      </c>
      <c r="N38" s="29">
        <v>0</v>
      </c>
      <c r="O38" s="35"/>
      <c r="P38" s="24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33" t="s">
        <v>19</v>
      </c>
      <c r="B39" s="30">
        <v>51</v>
      </c>
      <c r="C39" s="14"/>
      <c r="D39" s="14"/>
      <c r="E39" s="14"/>
      <c r="F39" s="14">
        <v>1180000</v>
      </c>
      <c r="G39" s="14">
        <v>1175493</v>
      </c>
      <c r="H39" s="29">
        <f t="shared" si="0"/>
        <v>99.61805084745762</v>
      </c>
      <c r="I39" s="29">
        <f t="shared" si="3"/>
        <v>0.3819491525423757</v>
      </c>
      <c r="J39" s="14"/>
      <c r="K39" s="14">
        <v>0</v>
      </c>
      <c r="L39" s="14">
        <v>0</v>
      </c>
      <c r="M39" s="29">
        <v>0</v>
      </c>
      <c r="N39" s="29">
        <f t="shared" si="2"/>
        <v>100</v>
      </c>
      <c r="O39" s="35"/>
      <c r="P39" s="24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33" t="s">
        <v>25</v>
      </c>
      <c r="B40" s="30">
        <v>55</v>
      </c>
      <c r="C40" s="14"/>
      <c r="D40" s="14"/>
      <c r="E40" s="14"/>
      <c r="F40" s="14">
        <v>0</v>
      </c>
      <c r="G40" s="14">
        <v>0</v>
      </c>
      <c r="H40" s="29">
        <v>0</v>
      </c>
      <c r="I40" s="29">
        <v>0</v>
      </c>
      <c r="J40" s="14"/>
      <c r="K40" s="14"/>
      <c r="L40" s="14">
        <v>0</v>
      </c>
      <c r="M40" s="29">
        <v>0</v>
      </c>
      <c r="N40" s="29">
        <v>0</v>
      </c>
      <c r="O40" s="35"/>
      <c r="P40" s="24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33" t="s">
        <v>20</v>
      </c>
      <c r="B41" s="30">
        <v>56</v>
      </c>
      <c r="C41" s="14"/>
      <c r="D41" s="14"/>
      <c r="E41" s="14"/>
      <c r="F41" s="14">
        <v>773000</v>
      </c>
      <c r="G41" s="14">
        <v>197155</v>
      </c>
      <c r="H41" s="29">
        <f t="shared" si="0"/>
        <v>25.505174644243205</v>
      </c>
      <c r="I41" s="29">
        <f t="shared" si="3"/>
        <v>74.4948253557568</v>
      </c>
      <c r="J41" s="14"/>
      <c r="K41" s="14">
        <v>456550</v>
      </c>
      <c r="L41" s="14">
        <v>448079</v>
      </c>
      <c r="M41" s="29">
        <f t="shared" si="1"/>
        <v>98.14456247946556</v>
      </c>
      <c r="N41" s="29">
        <f t="shared" si="2"/>
        <v>1.8554375205344371</v>
      </c>
      <c r="O41" s="35"/>
      <c r="P41" s="24"/>
      <c r="Q41" s="7"/>
      <c r="R41" s="7"/>
      <c r="S41" s="7"/>
      <c r="T41" s="7"/>
      <c r="U41" s="7"/>
      <c r="V41" s="7"/>
      <c r="W41" s="7"/>
      <c r="X41" s="7"/>
      <c r="Y41" s="7"/>
    </row>
    <row r="42" spans="1:25" ht="13.5" thickBot="1">
      <c r="A42" s="33" t="s">
        <v>21</v>
      </c>
      <c r="B42" s="30">
        <v>57</v>
      </c>
      <c r="C42" s="14"/>
      <c r="D42" s="14"/>
      <c r="E42" s="14"/>
      <c r="F42" s="14">
        <v>3177000</v>
      </c>
      <c r="G42" s="14">
        <v>3044610</v>
      </c>
      <c r="H42" s="29">
        <f t="shared" si="0"/>
        <v>95.8328611898017</v>
      </c>
      <c r="I42" s="29">
        <f t="shared" si="3"/>
        <v>4.167138810198296</v>
      </c>
      <c r="J42" s="14"/>
      <c r="K42" s="14">
        <v>3290000</v>
      </c>
      <c r="L42" s="14">
        <v>3199323</v>
      </c>
      <c r="M42" s="29">
        <f t="shared" si="1"/>
        <v>97.24386018237082</v>
      </c>
      <c r="N42" s="29">
        <f t="shared" si="2"/>
        <v>2.756139817629176</v>
      </c>
      <c r="O42" s="35"/>
      <c r="P42" s="26"/>
      <c r="Q42" s="8"/>
      <c r="R42" s="8"/>
      <c r="S42" s="8"/>
      <c r="T42" s="8"/>
      <c r="U42" s="8"/>
      <c r="V42" s="8"/>
      <c r="W42" s="8"/>
      <c r="X42" s="8"/>
      <c r="Y42" s="8"/>
    </row>
    <row r="43" spans="1:15" ht="13.5" thickBo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</row>
    <row r="44" spans="1:34" s="15" customFormat="1" ht="12.75">
      <c r="A44" s="39"/>
      <c r="Z44" s="78"/>
      <c r="AA44" s="78"/>
      <c r="AB44" s="78"/>
      <c r="AC44" s="78"/>
      <c r="AD44" s="78"/>
      <c r="AE44" s="78"/>
      <c r="AF44" s="78"/>
      <c r="AG44" s="78"/>
      <c r="AH44" s="78"/>
    </row>
  </sheetData>
  <sheetProtection/>
  <mergeCells count="6">
    <mergeCell ref="A4:M4"/>
    <mergeCell ref="Z1:AH65536"/>
    <mergeCell ref="F5:J5"/>
    <mergeCell ref="K5:O5"/>
    <mergeCell ref="P5:T5"/>
    <mergeCell ref="U5:Y5"/>
  </mergeCells>
  <printOptions horizontalCentered="1"/>
  <pageMargins left="0.68" right="0.17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anofm</dc:creator>
  <cp:keywords/>
  <dc:description/>
  <cp:lastModifiedBy>Packard Pedro</cp:lastModifiedBy>
  <cp:lastPrinted>2014-02-07T08:19:57Z</cp:lastPrinted>
  <dcterms:created xsi:type="dcterms:W3CDTF">2011-01-24T12:00:04Z</dcterms:created>
  <dcterms:modified xsi:type="dcterms:W3CDTF">2014-02-07T08:20:19Z</dcterms:modified>
  <cp:category/>
  <cp:version/>
  <cp:contentType/>
  <cp:contentStatus/>
</cp:coreProperties>
</file>