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520" activeTab="0"/>
  </bookViews>
  <sheets>
    <sheet name="macheta PO 2017" sheetId="1" r:id="rId1"/>
    <sheet name="macheta servicii extern 2017" sheetId="2" r:id="rId2"/>
    <sheet name="macheta stagiu abs.2017" sheetId="3" r:id="rId3"/>
  </sheets>
  <externalReferences>
    <externalReference r:id="rId6"/>
  </externalReferences>
  <definedNames>
    <definedName name="_xlnm.Print_Area" localSheetId="0">'macheta PO 2017'!$A$1:$AH$67</definedName>
    <definedName name="_xlnm.Print_Area" localSheetId="1">'macheta servicii extern 2017'!$A$1:$F$21</definedName>
    <definedName name="_xlnm.Print_Area" localSheetId="2">'macheta stagiu abs.2017'!$A$1:$M$17</definedName>
    <definedName name="_xlnm.Print_Area">'\\Jeni\transfer\My Documents\importante in 2002\VARIANTA ULTIMA  oficial\program 2003 fundamentare\VARIANTA ULTIMA  PENTRU CA\programe pe urmatorii ani(2002-2005)\[baza veche 190.000.xls]JUDETE'!$A$1:$E$45</definedName>
    <definedName name="_xlnm.Print_Titles" localSheetId="0">'macheta PO 2017'!$5:$9</definedName>
  </definedNames>
  <calcPr fullCalcOnLoad="1"/>
</workbook>
</file>

<file path=xl/sharedStrings.xml><?xml version="1.0" encoding="utf-8"?>
<sst xmlns="http://schemas.openxmlformats.org/spreadsheetml/2006/main" count="164" uniqueCount="125">
  <si>
    <t>cu defalcare pe tipuri de masuri active si pe grupuri tinta</t>
  </si>
  <si>
    <t>Nr. crt.</t>
  </si>
  <si>
    <t>mediu</t>
  </si>
  <si>
    <t>varsta</t>
  </si>
  <si>
    <t>sex</t>
  </si>
  <si>
    <t>nivel de pregatire</t>
  </si>
  <si>
    <t>statutul persoanei inregistrate</t>
  </si>
  <si>
    <t>grupuri tinta</t>
  </si>
  <si>
    <t>persoane din mediul urban</t>
  </si>
  <si>
    <t>persoane din mediul rural</t>
  </si>
  <si>
    <t>pers. &lt;25 ani</t>
  </si>
  <si>
    <t>pers. 25-35 ani</t>
  </si>
  <si>
    <t>pers. 35-45 ani</t>
  </si>
  <si>
    <t>pers &gt;45 ani,din care:</t>
  </si>
  <si>
    <t>femei</t>
  </si>
  <si>
    <t>barbati</t>
  </si>
  <si>
    <t>invatamant primar</t>
  </si>
  <si>
    <t>invatamant gimnazial</t>
  </si>
  <si>
    <t>invatamant profesional/arte si meserii</t>
  </si>
  <si>
    <t>invatamant liceal</t>
  </si>
  <si>
    <t>invatamat posticeal</t>
  </si>
  <si>
    <t>invatamant universitar</t>
  </si>
  <si>
    <t>somer neindemnizat</t>
  </si>
  <si>
    <t>somer indemnizat</t>
  </si>
  <si>
    <t>persoane aflate in cautare de loc de munca (altele decat somerii ne/indemnizati)</t>
  </si>
  <si>
    <t>Someri de lunga durata</t>
  </si>
  <si>
    <t>persoane cu handicap</t>
  </si>
  <si>
    <t>romi</t>
  </si>
  <si>
    <t>tineri care au parasit sistemul de protectie a copilului</t>
  </si>
  <si>
    <t>victime ale traficului de persoane</t>
  </si>
  <si>
    <t>cetateni straini</t>
  </si>
  <si>
    <t>imigranti</t>
  </si>
  <si>
    <t>persoane refugiate</t>
  </si>
  <si>
    <t>persoane repatriate</t>
  </si>
  <si>
    <t>alte categ.</t>
  </si>
  <si>
    <t>sld &lt;25 ani</t>
  </si>
  <si>
    <t>sld&gt;25 ani</t>
  </si>
  <si>
    <t>cheie de control</t>
  </si>
  <si>
    <t xml:space="preserve">    I</t>
  </si>
  <si>
    <t>II</t>
  </si>
  <si>
    <t>1.1</t>
  </si>
  <si>
    <t>Nr persoane cuprinse in servicii de mediere a locurilor de munca vacante</t>
  </si>
  <si>
    <t>2.1</t>
  </si>
  <si>
    <t xml:space="preserve">Nr persoane cuprinse in servicii de informare si consiliere profesionala </t>
  </si>
  <si>
    <t xml:space="preserve">someri peste 45 ani </t>
  </si>
  <si>
    <t>someri unici sustinatori ai familiilor monoparentale</t>
  </si>
  <si>
    <t>Incadrare someri</t>
  </si>
  <si>
    <t xml:space="preserve">Incadrarea prin acordarea de credite rambursabile,                                                               </t>
  </si>
  <si>
    <t>Incadrarea prin acordarea de credite nerambursabile</t>
  </si>
  <si>
    <t>Incadrarea prin ocuparea temporara a fortei de munca in lucrari publice de interes comunitar</t>
  </si>
  <si>
    <t>Incadrarea, pe o perioada de minimum 6 luni, prin ocuparea temporara a fortei de munca in lucrari publice de interes comunitar</t>
  </si>
  <si>
    <t>Director Executiv</t>
  </si>
  <si>
    <r>
      <t xml:space="preserve">pers. elib din </t>
    </r>
    <r>
      <rPr>
        <sz val="11"/>
        <rFont val="Times New Roman"/>
        <family val="1"/>
      </rPr>
      <t>detentie</t>
    </r>
  </si>
  <si>
    <t>Intocmit</t>
  </si>
  <si>
    <t>F-O01-01, ver.6</t>
  </si>
  <si>
    <t>Director  Adj.</t>
  </si>
  <si>
    <t>Numar total persoane programate  a fi incadrate in anul ……</t>
  </si>
  <si>
    <t xml:space="preserve">Tip masura/ Numar persoane ocupate </t>
  </si>
  <si>
    <t xml:space="preserve">TOTAL persoane cuprinse la masuri active, din care: </t>
  </si>
  <si>
    <t xml:space="preserve">Servicii de mediere a muncii  </t>
  </si>
  <si>
    <t xml:space="preserve">pe locuri de munca pe perioada determinata </t>
  </si>
  <si>
    <t xml:space="preserve">pe locuri de munca pe perioada nedeterminata </t>
  </si>
  <si>
    <t>Cursuri de formare profesionala</t>
  </si>
  <si>
    <t>Completarea veniturilor somerilor care se incadreaza inainte de expirarea indemnizatiei pentru  somaj</t>
  </si>
  <si>
    <t>Acordarea de subventii angajatorilor care incadreaza in munca someri peste 45 de ani sau someri unici sustinatori ai familiilor monoparentale, din care:                                                                       (rd.5=rd.5a+rd 5b)</t>
  </si>
  <si>
    <t>Acordarea de prima de incadrare absolventilor de invatamant</t>
  </si>
  <si>
    <t>Acordarea de subventii angajatorilor care incadreaza in munca persoane cu handicap</t>
  </si>
  <si>
    <t>Nr persoane cuprinse in servicii de consultanta si asistenta pentru inceperea unei activitati independente sau pentru initierea unei afaceri</t>
  </si>
  <si>
    <t>Servicii de consultanta si asistenta  pentru inceperea unei activitati independente sau pentru initierea unei afaceri</t>
  </si>
  <si>
    <t>100% pentru absolventii care se incadreaza inainte de expirarea perioadei de somaj</t>
  </si>
  <si>
    <t>30% pentru somerii care se incadreaza inainte de expirarea perioadei de somaj</t>
  </si>
  <si>
    <t xml:space="preserve">TOTAL  persoane ocupate, din care:         </t>
  </si>
  <si>
    <t>Prin semnare, confirmam realitatea si corectitudinea datelor,</t>
  </si>
  <si>
    <t>Acordarea de subventii angajatorilor care incadreaza in munca persoane care mai au 5 ani pana la pensie</t>
  </si>
  <si>
    <t>pers cu varsta &gt; 55 de ani</t>
  </si>
  <si>
    <t>Nr.crt.</t>
  </si>
  <si>
    <t>Judet</t>
  </si>
  <si>
    <t>Nr. persoane propuse a fi asistate ca urmare a externalizarii serviciilor ICP, MM, CAA</t>
  </si>
  <si>
    <t xml:space="preserve">Masuri active </t>
  </si>
  <si>
    <t>TOTAL</t>
  </si>
  <si>
    <t>Informare şi consiliere profesională</t>
  </si>
  <si>
    <t xml:space="preserve">Medierea muncii </t>
  </si>
  <si>
    <r>
      <t xml:space="preserve">Consultanţă şi asistenţă pentru începerea unei activităţi independente sau pentru iniţierea unei </t>
    </r>
    <r>
      <rPr>
        <sz val="12"/>
        <rFont val="Trebuchet MS"/>
        <family val="2"/>
      </rPr>
      <t xml:space="preserve">afaceri </t>
    </r>
  </si>
  <si>
    <t xml:space="preserve">TOTAL </t>
  </si>
  <si>
    <t xml:space="preserve">Nr.crt. </t>
  </si>
  <si>
    <t xml:space="preserve">o </t>
  </si>
  <si>
    <t>Total  absolventi propusi a fi  incadrati, din care:           
(col 2 =col 3 + col 4= col 5+col 6=col 7 + col 8=col 9 = col 10 +col 11)</t>
  </si>
  <si>
    <t>absolventi din mediul urban</t>
  </si>
  <si>
    <t>absolventi din mediul rural</t>
  </si>
  <si>
    <t>Nr. persoane propuse a fi ocupate ca urmare a externalizarii serviciilor ICP, MM, CAA</t>
  </si>
  <si>
    <t>Total  persoane ocupate</t>
  </si>
  <si>
    <t>pers. &lt;25 ani, din care:</t>
  </si>
  <si>
    <t>tineri NEET</t>
  </si>
  <si>
    <t>pentru incadrarea intr-o alta localitate la peste 50 km cu schimbarea domiciliului (prima de instalare)</t>
  </si>
  <si>
    <t>Acordarea de subventii angajatorilor care incadreaza in munca absolventi de invatamant</t>
  </si>
  <si>
    <t>Prima de activare pentru somerii neindemnizati</t>
  </si>
  <si>
    <t>Acordarea de subventii angajatorilor care incadreaza in munca tineri NEET</t>
  </si>
  <si>
    <t>1.a</t>
  </si>
  <si>
    <t>1.b</t>
  </si>
  <si>
    <t>Stimularea mobilitatii fortei de munca, total, din care: rd10 = rd (10.a +10.b)</t>
  </si>
  <si>
    <t>Acordarea de credite                                                                                                    (rd.14 =rd 14 a+rd 14 b), din care:</t>
  </si>
  <si>
    <t>3a</t>
  </si>
  <si>
    <t>3b</t>
  </si>
  <si>
    <t>5a</t>
  </si>
  <si>
    <t>5b</t>
  </si>
  <si>
    <t>9a</t>
  </si>
  <si>
    <t>9b</t>
  </si>
  <si>
    <t>16a</t>
  </si>
  <si>
    <t>16b</t>
  </si>
  <si>
    <t>16c</t>
  </si>
  <si>
    <t xml:space="preserve">Număr persoane cu care s-au incheiat contracte de solidaritate </t>
  </si>
  <si>
    <t>Acordarea de subventii la angajatorii de insertie, pe baza contractelor de solidaritate</t>
  </si>
  <si>
    <t>Alte masuri active (se vor nominaliza concret), din care:* rd. 16 = rd. (16a + 16b + 16c)</t>
  </si>
  <si>
    <t xml:space="preserve">pentru incadrarea la o distanta mai mare de 15  km (prima de incadrare) </t>
  </si>
  <si>
    <t>Acordarea de subventii angajatorilor care incadreaza in munca someri neindemnizati (SLD)</t>
  </si>
  <si>
    <t>9c</t>
  </si>
  <si>
    <t>prima de relocare</t>
  </si>
  <si>
    <t>Agentia pentru Ocuparea Fortei de Munca a judetului BUZAU</t>
  </si>
  <si>
    <t xml:space="preserve"> Propuneri privind Programul de Ocupare a Fortei de Munca pentru anul 2017</t>
  </si>
  <si>
    <t>Ionel TOCIU</t>
  </si>
  <si>
    <t>Valeriu DIMCIU</t>
  </si>
  <si>
    <t>Petre AGAPIE</t>
  </si>
  <si>
    <t>Agentia pentru Ocuparea Fortei de Munca a judetului Buzau</t>
  </si>
  <si>
    <t>Propuneri privind Programul special - externalizarea serviciilor de informare şi consiliere profesională, medierea muncii şi consultanţă şi asistenţă pentru începerea unei activităţi independente sau pentru iniţierea unei afaceri pentru anul 2017</t>
  </si>
  <si>
    <t>pe principalele structuri, pentru anul2017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</si>
</sst>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_-* #,##0\ _€_-;\-* #,##0\ _€_-;_-* &quot;-&quot;??\ _€_-;_-@_-"/>
    <numFmt numFmtId="184" formatCode="_(* #,##0.000_);_(* \(#,##0.000\);_(* &quot;-&quot;??_);_(@_)"/>
    <numFmt numFmtId="185" formatCode="_(* #,##0.0_);_(* \(#,##0.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\ &quot;€&quot;"/>
    <numFmt numFmtId="195" formatCode="&quot;Da&quot;;&quot;Da&quot;;&quot;Nu&quot;"/>
    <numFmt numFmtId="196" formatCode="&quot;Adevărat&quot;;&quot;Adevărat&quot;;&quot;Fals&quot;"/>
    <numFmt numFmtId="197" formatCode="&quot;Activat&quot;;&quot;Activat&quot;;&quot;Dezactivat&quot;"/>
    <numFmt numFmtId="198" formatCode="[$¥€-2]\ #,##0.00_);[Red]\([$¥€-2]\ #,##0.00\)"/>
    <numFmt numFmtId="199" formatCode="_(* #.##0.0_);_(* \(#.##0.0\);_(* &quot;-&quot;??_);_(@_)"/>
    <numFmt numFmtId="200" formatCode="_(* #.##0._);_(* \(#.##0.\);_(* &quot;-&quot;??_);_(@_)"/>
    <numFmt numFmtId="201" formatCode="_(* #.##._);_(* \(#.##.\);_(* &quot;-&quot;??_);_(@_ⴆ"/>
    <numFmt numFmtId="202" formatCode="_(* #.##0.00_);_(* \(#.##0.00\);_(* &quot;-&quot;??_);_(@_)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b/>
      <sz val="14"/>
      <color indexed="10"/>
      <name val="Times New Roman"/>
      <family val="1"/>
    </font>
    <font>
      <b/>
      <i/>
      <sz val="14"/>
      <name val="Arial"/>
      <family val="2"/>
    </font>
    <font>
      <i/>
      <sz val="10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  <font>
      <sz val="12"/>
      <name val="Trebuchet MS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2"/>
      <name val="Arial"/>
      <family val="2"/>
    </font>
    <font>
      <i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9"/>
      <name val="Arial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0"/>
      <name val="Arial"/>
      <family val="2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82" fontId="0" fillId="0" borderId="0" xfId="42" applyNumberFormat="1" applyFont="1" applyFill="1" applyAlignment="1">
      <alignment/>
    </xf>
    <xf numFmtId="182" fontId="4" fillId="0" borderId="0" xfId="42" applyNumberFormat="1" applyFont="1" applyFill="1" applyAlignment="1">
      <alignment horizontal="center"/>
    </xf>
    <xf numFmtId="182" fontId="4" fillId="0" borderId="0" xfId="42" applyNumberFormat="1" applyFont="1" applyFill="1" applyAlignment="1">
      <alignment horizontal="left"/>
    </xf>
    <xf numFmtId="182" fontId="4" fillId="0" borderId="0" xfId="42" applyNumberFormat="1" applyFont="1" applyFill="1" applyAlignment="1">
      <alignment/>
    </xf>
    <xf numFmtId="182" fontId="5" fillId="0" borderId="0" xfId="42" applyNumberFormat="1" applyFont="1" applyFill="1" applyAlignment="1">
      <alignment/>
    </xf>
    <xf numFmtId="182" fontId="6" fillId="0" borderId="0" xfId="42" applyNumberFormat="1" applyFont="1" applyFill="1" applyAlignment="1">
      <alignment/>
    </xf>
    <xf numFmtId="182" fontId="0" fillId="33" borderId="0" xfId="42" applyNumberFormat="1" applyFont="1" applyFill="1" applyAlignment="1">
      <alignment/>
    </xf>
    <xf numFmtId="182" fontId="7" fillId="0" borderId="0" xfId="42" applyNumberFormat="1" applyFont="1" applyFill="1" applyAlignment="1">
      <alignment horizontal="center"/>
    </xf>
    <xf numFmtId="182" fontId="0" fillId="0" borderId="0" xfId="42" applyNumberFormat="1" applyFont="1" applyFill="1" applyAlignment="1">
      <alignment horizontal="center"/>
    </xf>
    <xf numFmtId="182" fontId="9" fillId="33" borderId="10" xfId="42" applyNumberFormat="1" applyFont="1" applyFill="1" applyBorder="1" applyAlignment="1">
      <alignment horizontal="center" vertical="center" wrapText="1"/>
    </xf>
    <xf numFmtId="182" fontId="9" fillId="0" borderId="11" xfId="42" applyNumberFormat="1" applyFont="1" applyFill="1" applyBorder="1" applyAlignment="1">
      <alignment horizontal="center" vertical="center" wrapText="1"/>
    </xf>
    <xf numFmtId="182" fontId="9" fillId="0" borderId="0" xfId="42" applyNumberFormat="1" applyFont="1" applyFill="1" applyAlignment="1">
      <alignment horizontal="center" vertical="center" wrapText="1"/>
    </xf>
    <xf numFmtId="182" fontId="9" fillId="0" borderId="0" xfId="42" applyNumberFormat="1" applyFont="1" applyFill="1" applyAlignment="1">
      <alignment horizontal="center"/>
    </xf>
    <xf numFmtId="182" fontId="9" fillId="0" borderId="0" xfId="42" applyNumberFormat="1" applyFont="1" applyFill="1" applyAlignment="1">
      <alignment/>
    </xf>
    <xf numFmtId="182" fontId="8" fillId="0" borderId="10" xfId="42" applyNumberFormat="1" applyFont="1" applyFill="1" applyBorder="1" applyAlignment="1">
      <alignment horizontal="left" wrapText="1"/>
    </xf>
    <xf numFmtId="182" fontId="14" fillId="0" borderId="10" xfId="42" applyNumberFormat="1" applyFont="1" applyFill="1" applyBorder="1" applyAlignment="1">
      <alignment horizontal="left" wrapText="1"/>
    </xf>
    <xf numFmtId="182" fontId="10" fillId="0" borderId="0" xfId="42" applyNumberFormat="1" applyFont="1" applyFill="1" applyAlignment="1">
      <alignment horizontal="center" vertical="center" wrapText="1"/>
    </xf>
    <xf numFmtId="182" fontId="15" fillId="0" borderId="0" xfId="42" applyNumberFormat="1" applyFont="1" applyFill="1" applyAlignment="1">
      <alignment horizontal="center" vertical="center" wrapText="1"/>
    </xf>
    <xf numFmtId="182" fontId="16" fillId="34" borderId="10" xfId="42" applyNumberFormat="1" applyFont="1" applyFill="1" applyBorder="1" applyAlignment="1">
      <alignment horizontal="left" wrapText="1"/>
    </xf>
    <xf numFmtId="182" fontId="16" fillId="34" borderId="10" xfId="42" applyNumberFormat="1" applyFont="1" applyFill="1" applyBorder="1" applyAlignment="1">
      <alignment/>
    </xf>
    <xf numFmtId="182" fontId="18" fillId="0" borderId="0" xfId="42" applyNumberFormat="1" applyFont="1" applyFill="1" applyAlignment="1">
      <alignment/>
    </xf>
    <xf numFmtId="182" fontId="8" fillId="35" borderId="10" xfId="42" applyNumberFormat="1" applyFont="1" applyFill="1" applyBorder="1" applyAlignment="1">
      <alignment horizontal="center" vertical="top" wrapText="1"/>
    </xf>
    <xf numFmtId="182" fontId="16" fillId="35" borderId="10" xfId="42" applyNumberFormat="1" applyFont="1" applyFill="1" applyBorder="1" applyAlignment="1">
      <alignment/>
    </xf>
    <xf numFmtId="182" fontId="19" fillId="35" borderId="10" xfId="42" applyNumberFormat="1" applyFont="1" applyFill="1" applyBorder="1" applyAlignment="1">
      <alignment horizontal="left"/>
    </xf>
    <xf numFmtId="182" fontId="0" fillId="35" borderId="0" xfId="42" applyNumberFormat="1" applyFont="1" applyFill="1" applyAlignment="1">
      <alignment/>
    </xf>
    <xf numFmtId="182" fontId="21" fillId="34" borderId="10" xfId="42" applyNumberFormat="1" applyFont="1" applyFill="1" applyBorder="1" applyAlignment="1">
      <alignment horizontal="center" vertical="top" wrapText="1"/>
    </xf>
    <xf numFmtId="182" fontId="22" fillId="34" borderId="10" xfId="42" applyNumberFormat="1" applyFont="1" applyFill="1" applyBorder="1" applyAlignment="1">
      <alignment horizontal="left"/>
    </xf>
    <xf numFmtId="182" fontId="19" fillId="34" borderId="10" xfId="42" applyNumberFormat="1" applyFont="1" applyFill="1" applyBorder="1" applyAlignment="1">
      <alignment horizontal="left"/>
    </xf>
    <xf numFmtId="182" fontId="19" fillId="35" borderId="10" xfId="42" applyNumberFormat="1" applyFont="1" applyFill="1" applyBorder="1" applyAlignment="1">
      <alignment/>
    </xf>
    <xf numFmtId="182" fontId="8" fillId="0" borderId="10" xfId="42" applyNumberFormat="1" applyFont="1" applyFill="1" applyBorder="1" applyAlignment="1">
      <alignment horizontal="center" vertical="top" wrapText="1"/>
    </xf>
    <xf numFmtId="182" fontId="16" fillId="0" borderId="10" xfId="42" applyNumberFormat="1" applyFont="1" applyFill="1" applyBorder="1" applyAlignment="1">
      <alignment/>
    </xf>
    <xf numFmtId="182" fontId="19" fillId="0" borderId="10" xfId="42" applyNumberFormat="1" applyFont="1" applyFill="1" applyBorder="1" applyAlignment="1">
      <alignment/>
    </xf>
    <xf numFmtId="182" fontId="23" fillId="0" borderId="0" xfId="42" applyNumberFormat="1" applyFont="1" applyFill="1" applyAlignment="1">
      <alignment/>
    </xf>
    <xf numFmtId="182" fontId="19" fillId="0" borderId="10" xfId="42" applyNumberFormat="1" applyFont="1" applyFill="1" applyBorder="1" applyAlignment="1">
      <alignment vertical="center"/>
    </xf>
    <xf numFmtId="182" fontId="19" fillId="0" borderId="10" xfId="42" applyNumberFormat="1" applyFont="1" applyFill="1" applyBorder="1" applyAlignment="1">
      <alignment horizontal="center" vertical="center"/>
    </xf>
    <xf numFmtId="182" fontId="24" fillId="36" borderId="10" xfId="42" applyNumberFormat="1" applyFont="1" applyFill="1" applyBorder="1" applyAlignment="1">
      <alignment horizontal="center" vertical="center"/>
    </xf>
    <xf numFmtId="182" fontId="24" fillId="36" borderId="10" xfId="42" applyNumberFormat="1" applyFont="1" applyFill="1" applyBorder="1" applyAlignment="1">
      <alignment horizontal="center" vertical="center" wrapText="1"/>
    </xf>
    <xf numFmtId="182" fontId="24" fillId="37" borderId="10" xfId="42" applyNumberFormat="1" applyFont="1" applyFill="1" applyBorder="1" applyAlignment="1">
      <alignment horizontal="center" vertical="center"/>
    </xf>
    <xf numFmtId="182" fontId="17" fillId="34" borderId="10" xfId="42" applyNumberFormat="1" applyFont="1" applyFill="1" applyBorder="1" applyAlignment="1">
      <alignment/>
    </xf>
    <xf numFmtId="182" fontId="16" fillId="37" borderId="10" xfId="42" applyNumberFormat="1" applyFont="1" applyFill="1" applyBorder="1" applyAlignment="1">
      <alignment/>
    </xf>
    <xf numFmtId="182" fontId="24" fillId="37" borderId="10" xfId="42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Alignment="1">
      <alignment horizontal="left"/>
    </xf>
    <xf numFmtId="182" fontId="7" fillId="0" borderId="0" xfId="42" applyNumberFormat="1" applyFont="1" applyFill="1" applyAlignment="1">
      <alignment/>
    </xf>
    <xf numFmtId="182" fontId="25" fillId="0" borderId="0" xfId="42" applyNumberFormat="1" applyFont="1" applyFill="1" applyAlignment="1">
      <alignment/>
    </xf>
    <xf numFmtId="182" fontId="20" fillId="0" borderId="0" xfId="42" applyNumberFormat="1" applyFont="1" applyFill="1" applyAlignment="1">
      <alignment/>
    </xf>
    <xf numFmtId="182" fontId="26" fillId="0" borderId="0" xfId="42" applyNumberFormat="1" applyFont="1" applyFill="1" applyAlignment="1">
      <alignment/>
    </xf>
    <xf numFmtId="182" fontId="27" fillId="0" borderId="0" xfId="42" applyNumberFormat="1" applyFont="1" applyFill="1" applyAlignment="1">
      <alignment/>
    </xf>
    <xf numFmtId="182" fontId="16" fillId="0" borderId="0" xfId="42" applyNumberFormat="1" applyFont="1" applyFill="1" applyAlignment="1">
      <alignment/>
    </xf>
    <xf numFmtId="182" fontId="17" fillId="0" borderId="0" xfId="42" applyNumberFormat="1" applyFont="1" applyFill="1" applyAlignment="1">
      <alignment/>
    </xf>
    <xf numFmtId="182" fontId="28" fillId="33" borderId="0" xfId="42" applyNumberFormat="1" applyFont="1" applyFill="1" applyAlignment="1">
      <alignment/>
    </xf>
    <xf numFmtId="182" fontId="79" fillId="33" borderId="0" xfId="42" applyNumberFormat="1" applyFont="1" applyFill="1" applyAlignment="1">
      <alignment/>
    </xf>
    <xf numFmtId="182" fontId="20" fillId="0" borderId="0" xfId="42" applyNumberFormat="1" applyFont="1" applyFill="1" applyAlignment="1">
      <alignment horizontal="center" vertical="center" wrapText="1"/>
    </xf>
    <xf numFmtId="182" fontId="20" fillId="38" borderId="0" xfId="42" applyNumberFormat="1" applyFont="1" applyFill="1" applyAlignment="1">
      <alignment horizontal="center" vertical="center" wrapText="1"/>
    </xf>
    <xf numFmtId="182" fontId="0" fillId="38" borderId="0" xfId="42" applyNumberFormat="1" applyFont="1" applyFill="1" applyAlignment="1">
      <alignment/>
    </xf>
    <xf numFmtId="182" fontId="7" fillId="38" borderId="0" xfId="42" applyNumberFormat="1" applyFont="1" applyFill="1" applyAlignment="1">
      <alignment/>
    </xf>
    <xf numFmtId="182" fontId="24" fillId="38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82" fontId="4" fillId="0" borderId="0" xfId="42" applyNumberFormat="1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39" borderId="10" xfId="0" applyFont="1" applyFill="1" applyBorder="1" applyAlignment="1">
      <alignment horizontal="center"/>
    </xf>
    <xf numFmtId="182" fontId="13" fillId="0" borderId="0" xfId="42" applyNumberFormat="1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/>
    </xf>
    <xf numFmtId="182" fontId="32" fillId="40" borderId="10" xfId="42" applyNumberFormat="1" applyFont="1" applyFill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/>
    </xf>
    <xf numFmtId="182" fontId="32" fillId="40" borderId="10" xfId="42" applyNumberFormat="1" applyFont="1" applyFill="1" applyBorder="1" applyAlignment="1">
      <alignment vertical="center"/>
    </xf>
    <xf numFmtId="182" fontId="33" fillId="0" borderId="10" xfId="42" applyNumberFormat="1" applyFont="1" applyFill="1" applyBorder="1" applyAlignment="1">
      <alignment/>
    </xf>
    <xf numFmtId="182" fontId="14" fillId="38" borderId="10" xfId="42" applyNumberFormat="1" applyFont="1" applyFill="1" applyBorder="1" applyAlignment="1">
      <alignment horizontal="center" vertical="center" wrapText="1"/>
    </xf>
    <xf numFmtId="182" fontId="14" fillId="38" borderId="12" xfId="42" applyNumberFormat="1" applyFont="1" applyFill="1" applyBorder="1" applyAlignment="1">
      <alignment horizontal="center" vertical="center" wrapText="1"/>
    </xf>
    <xf numFmtId="0" fontId="30" fillId="38" borderId="0" xfId="0" applyFont="1" applyFill="1" applyAlignment="1">
      <alignment/>
    </xf>
    <xf numFmtId="182" fontId="32" fillId="39" borderId="10" xfId="42" applyNumberFormat="1" applyFont="1" applyFill="1" applyBorder="1" applyAlignment="1">
      <alignment/>
    </xf>
    <xf numFmtId="182" fontId="32" fillId="39" borderId="10" xfId="42" applyNumberFormat="1" applyFont="1" applyFill="1" applyBorder="1" applyAlignment="1">
      <alignment vertical="center"/>
    </xf>
    <xf numFmtId="182" fontId="3" fillId="0" borderId="0" xfId="42" applyNumberFormat="1" applyFont="1" applyFill="1" applyAlignment="1">
      <alignment/>
    </xf>
    <xf numFmtId="182" fontId="32" fillId="0" borderId="12" xfId="42" applyNumberFormat="1" applyFont="1" applyFill="1" applyBorder="1" applyAlignment="1">
      <alignment horizontal="center" vertical="center" wrapText="1"/>
    </xf>
    <xf numFmtId="182" fontId="28" fillId="0" borderId="0" xfId="42" applyNumberFormat="1" applyFont="1" applyFill="1" applyAlignment="1">
      <alignment/>
    </xf>
    <xf numFmtId="182" fontId="35" fillId="0" borderId="0" xfId="42" applyNumberFormat="1" applyFont="1" applyFill="1" applyAlignment="1">
      <alignment/>
    </xf>
    <xf numFmtId="182" fontId="17" fillId="38" borderId="10" xfId="42" applyNumberFormat="1" applyFont="1" applyFill="1" applyBorder="1" applyAlignment="1">
      <alignment/>
    </xf>
    <xf numFmtId="201" fontId="21" fillId="34" borderId="10" xfId="42" applyNumberFormat="1" applyFont="1" applyFill="1" applyBorder="1" applyAlignment="1">
      <alignment horizontal="center" vertical="top" wrapText="1"/>
    </xf>
    <xf numFmtId="201" fontId="8" fillId="0" borderId="10" xfId="42" applyNumberFormat="1" applyFont="1" applyFill="1" applyBorder="1" applyAlignment="1">
      <alignment horizontal="center" vertical="top" wrapText="1"/>
    </xf>
    <xf numFmtId="49" fontId="8" fillId="38" borderId="10" xfId="42" applyNumberFormat="1" applyFont="1" applyFill="1" applyBorder="1" applyAlignment="1">
      <alignment horizontal="center" vertical="top" wrapText="1"/>
    </xf>
    <xf numFmtId="182" fontId="36" fillId="34" borderId="10" xfId="42" applyNumberFormat="1" applyFont="1" applyFill="1" applyBorder="1" applyAlignment="1">
      <alignment horizontal="left" wrapText="1"/>
    </xf>
    <xf numFmtId="182" fontId="37" fillId="35" borderId="10" xfId="42" applyNumberFormat="1" applyFont="1" applyFill="1" applyBorder="1" applyAlignment="1">
      <alignment horizontal="left" vertical="top" wrapText="1"/>
    </xf>
    <xf numFmtId="182" fontId="38" fillId="34" borderId="10" xfId="42" applyNumberFormat="1" applyFont="1" applyFill="1" applyBorder="1" applyAlignment="1">
      <alignment horizontal="left" vertical="top" wrapText="1"/>
    </xf>
    <xf numFmtId="182" fontId="39" fillId="0" borderId="10" xfId="42" applyNumberFormat="1" applyFont="1" applyFill="1" applyBorder="1" applyAlignment="1">
      <alignment horizontal="left" vertical="top" wrapText="1"/>
    </xf>
    <xf numFmtId="182" fontId="37" fillId="0" borderId="10" xfId="42" applyNumberFormat="1" applyFont="1" applyFill="1" applyBorder="1" applyAlignment="1">
      <alignment horizontal="left" vertical="top" wrapText="1"/>
    </xf>
    <xf numFmtId="9" fontId="39" fillId="0" borderId="10" xfId="60" applyFont="1" applyFill="1" applyBorder="1" applyAlignment="1">
      <alignment horizontal="left" vertical="top" wrapText="1"/>
    </xf>
    <xf numFmtId="9" fontId="80" fillId="0" borderId="10" xfId="60" applyFont="1" applyFill="1" applyBorder="1" applyAlignment="1">
      <alignment horizontal="left" vertical="top" wrapText="1"/>
    </xf>
    <xf numFmtId="182" fontId="80" fillId="0" borderId="10" xfId="42" applyNumberFormat="1" applyFont="1" applyFill="1" applyBorder="1" applyAlignment="1">
      <alignment horizontal="left" vertical="top" wrapText="1"/>
    </xf>
    <xf numFmtId="182" fontId="81" fillId="0" borderId="10" xfId="42" applyNumberFormat="1" applyFont="1" applyFill="1" applyBorder="1" applyAlignment="1">
      <alignment horizontal="left" vertical="top" wrapText="1"/>
    </xf>
    <xf numFmtId="182" fontId="39" fillId="38" borderId="10" xfId="42" applyNumberFormat="1" applyFont="1" applyFill="1" applyBorder="1" applyAlignment="1">
      <alignment horizontal="left" vertical="top" wrapText="1"/>
    </xf>
    <xf numFmtId="0" fontId="37" fillId="35" borderId="10" xfId="57" applyFont="1" applyFill="1" applyBorder="1" applyAlignment="1">
      <alignment horizontal="left" vertical="top" wrapText="1"/>
      <protection/>
    </xf>
    <xf numFmtId="0" fontId="39" fillId="0" borderId="10" xfId="57" applyFont="1" applyFill="1" applyBorder="1" applyAlignment="1">
      <alignment horizontal="left" vertical="top"/>
      <protection/>
    </xf>
    <xf numFmtId="0" fontId="39" fillId="0" borderId="10" xfId="57" applyFont="1" applyFill="1" applyBorder="1" applyAlignment="1">
      <alignment vertical="top"/>
      <protection/>
    </xf>
    <xf numFmtId="182" fontId="37" fillId="0" borderId="10" xfId="42" applyNumberFormat="1" applyFont="1" applyFill="1" applyBorder="1" applyAlignment="1">
      <alignment horizontal="left"/>
    </xf>
    <xf numFmtId="182" fontId="16" fillId="41" borderId="10" xfId="42" applyNumberFormat="1" applyFont="1" applyFill="1" applyBorder="1" applyAlignment="1">
      <alignment horizontal="center" vertical="center" wrapText="1"/>
    </xf>
    <xf numFmtId="182" fontId="20" fillId="41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center" vertical="center" wrapText="1"/>
    </xf>
    <xf numFmtId="182" fontId="19" fillId="41" borderId="10" xfId="42" applyNumberFormat="1" applyFont="1" applyFill="1" applyBorder="1" applyAlignment="1">
      <alignment horizontal="center" vertical="center" wrapText="1"/>
    </xf>
    <xf numFmtId="182" fontId="8" fillId="41" borderId="10" xfId="42" applyNumberFormat="1" applyFont="1" applyFill="1" applyBorder="1" applyAlignment="1">
      <alignment horizontal="center" vertical="center" wrapText="1"/>
    </xf>
    <xf numFmtId="182" fontId="0" fillId="0" borderId="10" xfId="42" applyNumberFormat="1" applyFont="1" applyFill="1" applyBorder="1" applyAlignment="1">
      <alignment/>
    </xf>
    <xf numFmtId="182" fontId="20" fillId="33" borderId="10" xfId="42" applyNumberFormat="1" applyFont="1" applyFill="1" applyBorder="1" applyAlignment="1">
      <alignment horizontal="center" vertical="center" wrapText="1"/>
    </xf>
    <xf numFmtId="182" fontId="16" fillId="38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/>
    </xf>
    <xf numFmtId="182" fontId="0" fillId="33" borderId="10" xfId="42" applyNumberFormat="1" applyFont="1" applyFill="1" applyBorder="1" applyAlignment="1">
      <alignment/>
    </xf>
    <xf numFmtId="182" fontId="0" fillId="38" borderId="10" xfId="42" applyNumberFormat="1" applyFont="1" applyFill="1" applyBorder="1" applyAlignment="1">
      <alignment/>
    </xf>
    <xf numFmtId="182" fontId="19" fillId="38" borderId="10" xfId="42" applyNumberFormat="1" applyFont="1" applyFill="1" applyBorder="1" applyAlignment="1">
      <alignment horizontal="center" vertical="center" wrapText="1"/>
    </xf>
    <xf numFmtId="182" fontId="27" fillId="33" borderId="10" xfId="42" applyNumberFormat="1" applyFont="1" applyFill="1" applyBorder="1" applyAlignment="1">
      <alignment/>
    </xf>
    <xf numFmtId="182" fontId="8" fillId="38" borderId="10" xfId="42" applyNumberFormat="1" applyFont="1" applyFill="1" applyBorder="1" applyAlignment="1">
      <alignment horizontal="center" vertical="center" wrapText="1"/>
    </xf>
    <xf numFmtId="182" fontId="4" fillId="33" borderId="10" xfId="42" applyNumberFormat="1" applyFont="1" applyFill="1" applyBorder="1" applyAlignment="1">
      <alignment/>
    </xf>
    <xf numFmtId="182" fontId="7" fillId="33" borderId="10" xfId="42" applyNumberFormat="1" applyFont="1" applyFill="1" applyBorder="1" applyAlignment="1">
      <alignment/>
    </xf>
    <xf numFmtId="182" fontId="27" fillId="0" borderId="0" xfId="42" applyNumberFormat="1" applyFont="1" applyFill="1" applyAlignment="1">
      <alignment horizontal="center" vertical="center"/>
    </xf>
    <xf numFmtId="182" fontId="19" fillId="0" borderId="13" xfId="42" applyNumberFormat="1" applyFont="1" applyFill="1" applyBorder="1" applyAlignment="1">
      <alignment horizontal="center" vertical="center" wrapText="1"/>
    </xf>
    <xf numFmtId="182" fontId="27" fillId="0" borderId="0" xfId="42" applyNumberFormat="1" applyFont="1" applyFill="1" applyAlignment="1">
      <alignment horizontal="center" vertical="center"/>
    </xf>
    <xf numFmtId="182" fontId="27" fillId="0" borderId="0" xfId="42" applyNumberFormat="1" applyFont="1" applyFill="1" applyAlignment="1">
      <alignment horizontal="center"/>
    </xf>
    <xf numFmtId="182" fontId="11" fillId="0" borderId="10" xfId="42" applyNumberFormat="1" applyFont="1" applyFill="1" applyBorder="1" applyAlignment="1">
      <alignment horizontal="center"/>
    </xf>
    <xf numFmtId="182" fontId="9" fillId="0" borderId="10" xfId="42" applyNumberFormat="1" applyFont="1" applyFill="1" applyBorder="1" applyAlignment="1">
      <alignment horizontal="center" vertical="center" wrapText="1"/>
    </xf>
    <xf numFmtId="182" fontId="9" fillId="33" borderId="10" xfId="42" applyNumberFormat="1" applyFont="1" applyFill="1" applyBorder="1" applyAlignment="1">
      <alignment horizontal="center" vertical="center" wrapText="1"/>
    </xf>
    <xf numFmtId="182" fontId="12" fillId="0" borderId="14" xfId="42" applyNumberFormat="1" applyFont="1" applyFill="1" applyBorder="1" applyAlignment="1">
      <alignment horizontal="center"/>
    </xf>
    <xf numFmtId="182" fontId="12" fillId="0" borderId="15" xfId="42" applyNumberFormat="1" applyFont="1" applyFill="1" applyBorder="1" applyAlignment="1">
      <alignment horizontal="center"/>
    </xf>
    <xf numFmtId="182" fontId="12" fillId="0" borderId="16" xfId="42" applyNumberFormat="1" applyFont="1" applyFill="1" applyBorder="1" applyAlignment="1">
      <alignment horizontal="center"/>
    </xf>
    <xf numFmtId="182" fontId="82" fillId="33" borderId="12" xfId="42" applyNumberFormat="1" applyFont="1" applyFill="1" applyBorder="1" applyAlignment="1">
      <alignment horizontal="center" vertical="center" wrapText="1"/>
    </xf>
    <xf numFmtId="182" fontId="82" fillId="33" borderId="17" xfId="42" applyNumberFormat="1" applyFont="1" applyFill="1" applyBorder="1" applyAlignment="1">
      <alignment horizontal="center" vertical="center" wrapText="1"/>
    </xf>
    <xf numFmtId="182" fontId="83" fillId="33" borderId="10" xfId="42" applyNumberFormat="1" applyFont="1" applyFill="1" applyBorder="1" applyAlignment="1">
      <alignment horizontal="center" vertical="center" wrapText="1"/>
    </xf>
    <xf numFmtId="182" fontId="12" fillId="0" borderId="10" xfId="42" applyNumberFormat="1" applyFont="1" applyFill="1" applyBorder="1" applyAlignment="1">
      <alignment horizontal="center"/>
    </xf>
    <xf numFmtId="182" fontId="13" fillId="33" borderId="10" xfId="42" applyNumberFormat="1" applyFont="1" applyFill="1" applyBorder="1" applyAlignment="1">
      <alignment horizontal="center"/>
    </xf>
    <xf numFmtId="182" fontId="7" fillId="33" borderId="0" xfId="42" applyNumberFormat="1" applyFont="1" applyFill="1" applyAlignment="1">
      <alignment horizontal="center"/>
    </xf>
    <xf numFmtId="182" fontId="7" fillId="0" borderId="0" xfId="42" applyNumberFormat="1" applyFont="1" applyFill="1" applyAlignment="1">
      <alignment horizontal="center"/>
    </xf>
    <xf numFmtId="182" fontId="8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18" xfId="0" applyFont="1" applyBorder="1" applyAlignment="1">
      <alignment horizontal="center"/>
    </xf>
    <xf numFmtId="182" fontId="32" fillId="39" borderId="10" xfId="42" applyNumberFormat="1" applyFont="1" applyFill="1" applyBorder="1" applyAlignment="1">
      <alignment horizontal="center"/>
    </xf>
    <xf numFmtId="182" fontId="11" fillId="0" borderId="0" xfId="42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get aprobat finante" xfId="57"/>
    <cellStyle name="Note" xfId="58"/>
    <cellStyle name="Output" xfId="59"/>
    <cellStyle name="Percent" xfId="60"/>
    <cellStyle name="Title" xfId="61"/>
    <cellStyle name="Total" xfId="62"/>
    <cellStyle name="Virgulă 3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ni\transfer\My%20Documents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41"/>
  <sheetViews>
    <sheetView tabSelected="1" zoomScale="65" zoomScaleNormal="65" zoomScalePageLayoutView="0" workbookViewId="0" topLeftCell="A1">
      <pane xSplit="2" ySplit="9" topLeftCell="C10" activePane="bottomRight" state="frozen"/>
      <selection pane="topLeft" activeCell="BP48" sqref="BP48"/>
      <selection pane="topRight" activeCell="BP48" sqref="BP48"/>
      <selection pane="bottomLeft" activeCell="BP48" sqref="BP48"/>
      <selection pane="bottomRight" activeCell="Z4" sqref="Z4"/>
    </sheetView>
  </sheetViews>
  <sheetFormatPr defaultColWidth="9.140625" defaultRowHeight="12.75" customHeight="1"/>
  <cols>
    <col min="1" max="1" width="8.28125" style="1" customWidth="1"/>
    <col min="2" max="2" width="54.00390625" style="2" customWidth="1"/>
    <col min="3" max="3" width="13.00390625" style="3" customWidth="1"/>
    <col min="4" max="5" width="10.00390625" style="3" customWidth="1"/>
    <col min="6" max="7" width="9.00390625" style="4" customWidth="1"/>
    <col min="8" max="9" width="8.8515625" style="5" customWidth="1"/>
    <col min="10" max="10" width="9.00390625" style="5" customWidth="1"/>
    <col min="11" max="11" width="9.421875" style="6" bestFit="1" customWidth="1"/>
    <col min="12" max="12" width="9.421875" style="5" bestFit="1" customWidth="1"/>
    <col min="13" max="13" width="10.8515625" style="6" customWidth="1"/>
    <col min="14" max="14" width="13.00390625" style="6" customWidth="1"/>
    <col min="15" max="15" width="12.57421875" style="6" customWidth="1"/>
    <col min="16" max="16" width="12.140625" style="6" customWidth="1"/>
    <col min="17" max="17" width="11.00390625" style="6" customWidth="1"/>
    <col min="18" max="18" width="11.28125" style="6" customWidth="1"/>
    <col min="19" max="19" width="11.8515625" style="6" customWidth="1"/>
    <col min="20" max="20" width="12.57421875" style="6" customWidth="1"/>
    <col min="21" max="21" width="15.140625" style="6" customWidth="1"/>
    <col min="22" max="22" width="16.28125" style="6" customWidth="1"/>
    <col min="23" max="23" width="12.421875" style="6" customWidth="1"/>
    <col min="24" max="24" width="13.28125" style="6" customWidth="1"/>
    <col min="25" max="25" width="12.140625" style="6" customWidth="1"/>
    <col min="26" max="26" width="9.00390625" style="6" customWidth="1"/>
    <col min="27" max="27" width="12.421875" style="6" customWidth="1"/>
    <col min="28" max="28" width="14.8515625" style="6" customWidth="1"/>
    <col min="29" max="29" width="12.00390625" style="1" customWidth="1"/>
    <col min="30" max="30" width="11.57421875" style="1" customWidth="1"/>
    <col min="31" max="31" width="10.8515625" style="1" customWidth="1"/>
    <col min="32" max="32" width="11.7109375" style="1" customWidth="1"/>
    <col min="33" max="33" width="12.140625" style="1" customWidth="1"/>
    <col min="34" max="34" width="13.8515625" style="1" customWidth="1"/>
    <col min="35" max="38" width="11.140625" style="1" customWidth="1"/>
    <col min="39" max="41" width="11.140625" style="6" customWidth="1"/>
    <col min="42" max="44" width="13.28125" style="6" customWidth="1"/>
    <col min="45" max="51" width="13.28125" style="1" customWidth="1"/>
    <col min="52" max="52" width="12.140625" style="1" customWidth="1"/>
    <col min="53" max="53" width="11.57421875" style="1" customWidth="1"/>
    <col min="54" max="55" width="9.140625" style="1" customWidth="1"/>
    <col min="56" max="56" width="20.57421875" style="1" customWidth="1"/>
    <col min="57" max="16384" width="9.140625" style="1" customWidth="1"/>
  </cols>
  <sheetData>
    <row r="1" spans="1:33" ht="21.75" customHeight="1">
      <c r="A1" s="1" t="s">
        <v>117</v>
      </c>
      <c r="AE1" s="7"/>
      <c r="AF1" s="51" t="s">
        <v>54</v>
      </c>
      <c r="AG1" s="50"/>
    </row>
    <row r="2" spans="1:34" ht="23.25" customHeight="1">
      <c r="A2" s="133" t="s">
        <v>118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21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34" ht="12.75" customHeight="1">
      <c r="A4" s="2"/>
      <c r="C4" s="2"/>
      <c r="D4" s="2"/>
      <c r="E4" s="2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44" s="4" customFormat="1" ht="18.75" customHeight="1">
      <c r="A5" s="135" t="s">
        <v>1</v>
      </c>
      <c r="B5" s="123" t="s">
        <v>57</v>
      </c>
      <c r="C5" s="123" t="s">
        <v>90</v>
      </c>
      <c r="D5" s="122" t="s">
        <v>56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M5" s="5"/>
      <c r="AN5" s="5"/>
      <c r="AO5" s="5"/>
      <c r="AP5" s="5"/>
      <c r="AQ5" s="5"/>
      <c r="AR5" s="5"/>
    </row>
    <row r="6" spans="1:44" s="4" customFormat="1" ht="19.5" customHeight="1">
      <c r="A6" s="135"/>
      <c r="B6" s="123"/>
      <c r="C6" s="123"/>
      <c r="D6" s="131" t="s">
        <v>2</v>
      </c>
      <c r="E6" s="131"/>
      <c r="F6" s="125" t="s">
        <v>3</v>
      </c>
      <c r="G6" s="126"/>
      <c r="H6" s="126"/>
      <c r="I6" s="126"/>
      <c r="J6" s="126"/>
      <c r="K6" s="127"/>
      <c r="L6" s="131" t="s">
        <v>4</v>
      </c>
      <c r="M6" s="131"/>
      <c r="N6" s="125" t="s">
        <v>5</v>
      </c>
      <c r="O6" s="126"/>
      <c r="P6" s="126"/>
      <c r="Q6" s="126"/>
      <c r="R6" s="126"/>
      <c r="S6" s="127"/>
      <c r="T6" s="125" t="s">
        <v>6</v>
      </c>
      <c r="U6" s="126"/>
      <c r="V6" s="127"/>
      <c r="W6" s="131" t="s">
        <v>7</v>
      </c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M6" s="5"/>
      <c r="AN6" s="5"/>
      <c r="AO6" s="5"/>
      <c r="AP6" s="5"/>
      <c r="AQ6" s="5"/>
      <c r="AR6" s="5"/>
    </row>
    <row r="7" spans="1:34" ht="21" customHeight="1">
      <c r="A7" s="135"/>
      <c r="B7" s="123"/>
      <c r="C7" s="123"/>
      <c r="D7" s="123" t="s">
        <v>8</v>
      </c>
      <c r="E7" s="124" t="s">
        <v>9</v>
      </c>
      <c r="F7" s="124" t="s">
        <v>91</v>
      </c>
      <c r="G7" s="130" t="s">
        <v>92</v>
      </c>
      <c r="H7" s="124" t="s">
        <v>11</v>
      </c>
      <c r="I7" s="124" t="s">
        <v>12</v>
      </c>
      <c r="J7" s="124" t="s">
        <v>13</v>
      </c>
      <c r="K7" s="128" t="s">
        <v>74</v>
      </c>
      <c r="L7" s="124" t="s">
        <v>14</v>
      </c>
      <c r="M7" s="124" t="s">
        <v>15</v>
      </c>
      <c r="N7" s="124" t="s">
        <v>16</v>
      </c>
      <c r="O7" s="124" t="s">
        <v>17</v>
      </c>
      <c r="P7" s="124" t="s">
        <v>18</v>
      </c>
      <c r="Q7" s="124" t="s">
        <v>19</v>
      </c>
      <c r="R7" s="124" t="s">
        <v>20</v>
      </c>
      <c r="S7" s="124" t="s">
        <v>21</v>
      </c>
      <c r="T7" s="124" t="s">
        <v>22</v>
      </c>
      <c r="U7" s="124" t="s">
        <v>23</v>
      </c>
      <c r="V7" s="124" t="s">
        <v>24</v>
      </c>
      <c r="W7" s="132" t="s">
        <v>25</v>
      </c>
      <c r="X7" s="132"/>
      <c r="Y7" s="124" t="s">
        <v>26</v>
      </c>
      <c r="Z7" s="124" t="s">
        <v>27</v>
      </c>
      <c r="AA7" s="124" t="s">
        <v>52</v>
      </c>
      <c r="AB7" s="124" t="s">
        <v>28</v>
      </c>
      <c r="AC7" s="124" t="s">
        <v>29</v>
      </c>
      <c r="AD7" s="124" t="s">
        <v>30</v>
      </c>
      <c r="AE7" s="124" t="s">
        <v>31</v>
      </c>
      <c r="AF7" s="124" t="s">
        <v>32</v>
      </c>
      <c r="AG7" s="124" t="s">
        <v>33</v>
      </c>
      <c r="AH7" s="123" t="s">
        <v>34</v>
      </c>
    </row>
    <row r="8" spans="1:38" s="14" customFormat="1" ht="115.5" customHeight="1">
      <c r="A8" s="135"/>
      <c r="B8" s="123"/>
      <c r="C8" s="123"/>
      <c r="D8" s="123"/>
      <c r="E8" s="124"/>
      <c r="F8" s="124"/>
      <c r="G8" s="130"/>
      <c r="H8" s="124"/>
      <c r="I8" s="124"/>
      <c r="J8" s="124"/>
      <c r="K8" s="129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0" t="s">
        <v>35</v>
      </c>
      <c r="X8" s="10" t="s">
        <v>36</v>
      </c>
      <c r="Y8" s="124"/>
      <c r="Z8" s="124"/>
      <c r="AA8" s="124"/>
      <c r="AB8" s="124"/>
      <c r="AC8" s="124"/>
      <c r="AD8" s="124"/>
      <c r="AE8" s="124"/>
      <c r="AF8" s="124"/>
      <c r="AG8" s="124"/>
      <c r="AH8" s="123"/>
      <c r="AI8" s="11"/>
      <c r="AJ8" s="12"/>
      <c r="AK8" s="13"/>
      <c r="AL8" s="13"/>
    </row>
    <row r="9" spans="1:51" ht="27" customHeight="1">
      <c r="A9" s="15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6">
        <v>32</v>
      </c>
      <c r="AH9" s="16">
        <v>33</v>
      </c>
      <c r="AI9" s="17" t="s">
        <v>37</v>
      </c>
      <c r="AJ9" s="17" t="s">
        <v>37</v>
      </c>
      <c r="AK9" s="17" t="s">
        <v>37</v>
      </c>
      <c r="AL9" s="17" t="s">
        <v>37</v>
      </c>
      <c r="AM9" s="18" t="s">
        <v>37</v>
      </c>
      <c r="AN9" s="18" t="s">
        <v>37</v>
      </c>
      <c r="AO9" s="18" t="s">
        <v>37</v>
      </c>
      <c r="AP9" s="18" t="s">
        <v>37</v>
      </c>
      <c r="AQ9" s="18" t="s">
        <v>37</v>
      </c>
      <c r="AR9" s="18" t="s">
        <v>37</v>
      </c>
      <c r="AS9" s="18" t="s">
        <v>37</v>
      </c>
      <c r="AT9" s="17" t="s">
        <v>37</v>
      </c>
      <c r="AU9" s="17" t="s">
        <v>37</v>
      </c>
      <c r="AV9" s="17" t="s">
        <v>37</v>
      </c>
      <c r="AW9" s="17" t="s">
        <v>37</v>
      </c>
      <c r="AX9" s="17" t="s">
        <v>37</v>
      </c>
      <c r="AY9" s="17" t="s">
        <v>37</v>
      </c>
    </row>
    <row r="10" spans="1:54" s="21" customFormat="1" ht="39.75" customHeight="1">
      <c r="A10" s="19" t="s">
        <v>38</v>
      </c>
      <c r="B10" s="88" t="s">
        <v>58</v>
      </c>
      <c r="C10" s="20">
        <f>L10+M10</f>
        <v>21740</v>
      </c>
      <c r="D10" s="19">
        <v>10826</v>
      </c>
      <c r="E10" s="19">
        <v>10914</v>
      </c>
      <c r="F10" s="19">
        <v>4630</v>
      </c>
      <c r="G10" s="19">
        <v>1200</v>
      </c>
      <c r="H10" s="19">
        <v>6210</v>
      </c>
      <c r="I10" s="19">
        <v>6100</v>
      </c>
      <c r="J10" s="19">
        <v>4800</v>
      </c>
      <c r="K10" s="19">
        <v>900</v>
      </c>
      <c r="L10" s="19">
        <v>11704</v>
      </c>
      <c r="M10" s="19">
        <v>10036</v>
      </c>
      <c r="N10" s="19">
        <v>1472</v>
      </c>
      <c r="O10" s="19">
        <v>5300</v>
      </c>
      <c r="P10" s="19">
        <v>6008</v>
      </c>
      <c r="Q10" s="19">
        <v>8360</v>
      </c>
      <c r="R10" s="19">
        <v>200</v>
      </c>
      <c r="S10" s="19">
        <v>400</v>
      </c>
      <c r="T10" s="19">
        <v>17118</v>
      </c>
      <c r="U10" s="19">
        <v>4622</v>
      </c>
      <c r="V10" s="19">
        <v>0</v>
      </c>
      <c r="W10" s="19">
        <v>200</v>
      </c>
      <c r="X10" s="19">
        <v>820</v>
      </c>
      <c r="Y10" s="19">
        <v>0</v>
      </c>
      <c r="Z10" s="19">
        <v>15</v>
      </c>
      <c r="AA10" s="19">
        <v>0</v>
      </c>
      <c r="AB10" s="19">
        <v>8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20697</v>
      </c>
      <c r="AI10" s="102" t="str">
        <f>IF(D10+E10=C10," ","GRESEALA")</f>
        <v> </v>
      </c>
      <c r="AJ10" s="102" t="str">
        <f>IF(F10+H10+I10+J10=C10," ","GRESEALA")</f>
        <v> </v>
      </c>
      <c r="AK10" s="102" t="str">
        <f>IF(L10+M10=C10," ","GRESEALA")</f>
        <v> </v>
      </c>
      <c r="AL10" s="102" t="str">
        <f>IF(N10+O10+P10+Q10+R10+S10=C10," ","GRESEALA")</f>
        <v> </v>
      </c>
      <c r="AM10" s="102" t="str">
        <f>IF(T10+U10+V10=C10," ","GRESEALA")</f>
        <v> </v>
      </c>
      <c r="AN10" s="102" t="str">
        <f>IF(W10+X10+Y10+Z10+AA10+AB10+AC10+AD10+AE10+AF10+AG10+AH10&gt;=C10," ","GRESEALA")</f>
        <v> </v>
      </c>
      <c r="AO10" s="102" t="str">
        <f>IF(C11&lt;=C10," ","GRESEALA")</f>
        <v> </v>
      </c>
      <c r="AP10" s="102" t="str">
        <f>IF(D11&lt;=D10," ","GRESEALA")</f>
        <v> </v>
      </c>
      <c r="AQ10" s="102" t="str">
        <f>IF(E11&lt;=E10," ","GRESEALA")</f>
        <v> </v>
      </c>
      <c r="AR10" s="102" t="str">
        <f>IF(F11&lt;=F10," ","GRESEALA")</f>
        <v> </v>
      </c>
      <c r="AS10" s="102" t="str">
        <f aca="true" t="shared" si="0" ref="AS10:BB10">IF(H11&lt;=H10," ","GRESEALA")</f>
        <v> </v>
      </c>
      <c r="AT10" s="102" t="str">
        <f t="shared" si="0"/>
        <v> </v>
      </c>
      <c r="AU10" s="102" t="str">
        <f t="shared" si="0"/>
        <v> </v>
      </c>
      <c r="AV10" s="102" t="str">
        <f t="shared" si="0"/>
        <v> </v>
      </c>
      <c r="AW10" s="102" t="str">
        <f t="shared" si="0"/>
        <v> </v>
      </c>
      <c r="AX10" s="102" t="str">
        <f t="shared" si="0"/>
        <v> </v>
      </c>
      <c r="AY10" s="102" t="str">
        <f t="shared" si="0"/>
        <v> </v>
      </c>
      <c r="AZ10" s="102" t="str">
        <f t="shared" si="0"/>
        <v> </v>
      </c>
      <c r="BA10" s="102" t="str">
        <f t="shared" si="0"/>
        <v> </v>
      </c>
      <c r="BB10" s="102" t="str">
        <f t="shared" si="0"/>
        <v> </v>
      </c>
    </row>
    <row r="11" spans="1:156" s="25" customFormat="1" ht="46.5" customHeight="1">
      <c r="A11" s="22" t="s">
        <v>39</v>
      </c>
      <c r="B11" s="89" t="s">
        <v>71</v>
      </c>
      <c r="C11" s="23">
        <f>L11+M11</f>
        <v>9600</v>
      </c>
      <c r="D11" s="24">
        <v>4636</v>
      </c>
      <c r="E11" s="24">
        <v>4964</v>
      </c>
      <c r="F11" s="24">
        <v>2212</v>
      </c>
      <c r="G11" s="24">
        <v>360</v>
      </c>
      <c r="H11" s="24">
        <v>2573</v>
      </c>
      <c r="I11" s="24">
        <v>2420</v>
      </c>
      <c r="J11" s="24">
        <v>2395</v>
      </c>
      <c r="K11" s="24">
        <v>540</v>
      </c>
      <c r="L11" s="24">
        <v>4544</v>
      </c>
      <c r="M11" s="24">
        <v>5056</v>
      </c>
      <c r="N11" s="24">
        <v>542</v>
      </c>
      <c r="O11" s="24">
        <v>1930</v>
      </c>
      <c r="P11" s="24">
        <v>2520</v>
      </c>
      <c r="Q11" s="24">
        <v>4227</v>
      </c>
      <c r="R11" s="24">
        <v>110</v>
      </c>
      <c r="S11" s="24">
        <v>271</v>
      </c>
      <c r="T11" s="24">
        <v>7578</v>
      </c>
      <c r="U11" s="24">
        <v>2022</v>
      </c>
      <c r="V11" s="24">
        <v>0</v>
      </c>
      <c r="W11" s="24">
        <v>0</v>
      </c>
      <c r="X11" s="24">
        <v>40</v>
      </c>
      <c r="Y11" s="24">
        <v>0</v>
      </c>
      <c r="Z11" s="24">
        <v>15</v>
      </c>
      <c r="AA11" s="24">
        <v>0</v>
      </c>
      <c r="AB11" s="24">
        <v>8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9537</v>
      </c>
      <c r="AI11" s="103" t="str">
        <f aca="true" t="shared" si="1" ref="AI11:AY11">IF(R11&lt;=R10," ","GRESEALA")</f>
        <v> </v>
      </c>
      <c r="AJ11" s="103" t="str">
        <f t="shared" si="1"/>
        <v> </v>
      </c>
      <c r="AK11" s="103" t="str">
        <f t="shared" si="1"/>
        <v> </v>
      </c>
      <c r="AL11" s="103" t="str">
        <f t="shared" si="1"/>
        <v> </v>
      </c>
      <c r="AM11" s="103" t="str">
        <f t="shared" si="1"/>
        <v> </v>
      </c>
      <c r="AN11" s="103" t="str">
        <f t="shared" si="1"/>
        <v> </v>
      </c>
      <c r="AO11" s="103" t="str">
        <f t="shared" si="1"/>
        <v> </v>
      </c>
      <c r="AP11" s="103" t="str">
        <f t="shared" si="1"/>
        <v> </v>
      </c>
      <c r="AQ11" s="103" t="str">
        <f t="shared" si="1"/>
        <v> </v>
      </c>
      <c r="AR11" s="103" t="str">
        <f t="shared" si="1"/>
        <v> </v>
      </c>
      <c r="AS11" s="103" t="str">
        <f t="shared" si="1"/>
        <v> </v>
      </c>
      <c r="AT11" s="103" t="str">
        <f t="shared" si="1"/>
        <v> </v>
      </c>
      <c r="AU11" s="103" t="str">
        <f t="shared" si="1"/>
        <v> </v>
      </c>
      <c r="AV11" s="103" t="str">
        <f t="shared" si="1"/>
        <v> </v>
      </c>
      <c r="AW11" s="103" t="str">
        <f t="shared" si="1"/>
        <v> </v>
      </c>
      <c r="AX11" s="103" t="str">
        <f t="shared" si="1"/>
        <v> </v>
      </c>
      <c r="AY11" s="103" t="str">
        <f t="shared" si="1"/>
        <v> </v>
      </c>
      <c r="AZ11" s="102" t="str">
        <f>IF(G11&lt;=G10," ","GRESEALA")</f>
        <v> </v>
      </c>
      <c r="BA11" s="104"/>
      <c r="BB11" s="104"/>
      <c r="BC11" s="6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</row>
    <row r="12" spans="1:54" s="6" customFormat="1" ht="41.25" customHeight="1">
      <c r="A12" s="26" t="s">
        <v>40</v>
      </c>
      <c r="B12" s="90" t="s">
        <v>41</v>
      </c>
      <c r="C12" s="27">
        <f>+L12+M12</f>
        <v>7732</v>
      </c>
      <c r="D12" s="28">
        <v>3822</v>
      </c>
      <c r="E12" s="28">
        <v>3910</v>
      </c>
      <c r="F12" s="28">
        <v>1622</v>
      </c>
      <c r="G12" s="28">
        <v>200</v>
      </c>
      <c r="H12" s="28">
        <v>2210</v>
      </c>
      <c r="I12" s="28">
        <v>2100</v>
      </c>
      <c r="J12" s="28">
        <v>1800</v>
      </c>
      <c r="K12" s="28">
        <v>400</v>
      </c>
      <c r="L12" s="28">
        <v>3700</v>
      </c>
      <c r="M12" s="28">
        <v>4032</v>
      </c>
      <c r="N12" s="28">
        <v>472</v>
      </c>
      <c r="O12" s="28">
        <v>1600</v>
      </c>
      <c r="P12" s="28">
        <v>2000</v>
      </c>
      <c r="Q12" s="28">
        <v>3360</v>
      </c>
      <c r="R12" s="28">
        <v>100</v>
      </c>
      <c r="S12" s="28">
        <v>200</v>
      </c>
      <c r="T12" s="28">
        <v>6110</v>
      </c>
      <c r="U12" s="28">
        <v>1622</v>
      </c>
      <c r="V12" s="28">
        <v>0</v>
      </c>
      <c r="W12" s="28">
        <v>0</v>
      </c>
      <c r="X12" s="28">
        <v>20</v>
      </c>
      <c r="Y12" s="28">
        <v>0</v>
      </c>
      <c r="Z12" s="28">
        <v>15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7697</v>
      </c>
      <c r="AI12" s="105" t="str">
        <f>IF(D11+E11=C11," ","GRESEALA")</f>
        <v> </v>
      </c>
      <c r="AJ12" s="105" t="str">
        <f>IF(F11+H11+I11+J11=C11," ","GRESEALA")</f>
        <v> </v>
      </c>
      <c r="AK12" s="105" t="str">
        <f>IF(L11+M11=C11," ","GRESEALA")</f>
        <v> </v>
      </c>
      <c r="AL12" s="105" t="str">
        <f>IF(N11+O11+P11+Q11+R11+S11=C11," ","GRESEALA")</f>
        <v> </v>
      </c>
      <c r="AM12" s="105" t="str">
        <f>IF(T11+U11+V11=C11," ","GRESEALA")</f>
        <v> </v>
      </c>
      <c r="AN12" s="105" t="str">
        <f>IF(W11+X11+Y11+Z11+AA11+AB11+AC11+AD11+AE11+AF11+AG11+AH11&gt;=C11," ","GRESEALA")</f>
        <v> </v>
      </c>
      <c r="AO12" s="106" t="str">
        <f>IF(C12&lt;=C10," ","GRESEALA")</f>
        <v> </v>
      </c>
      <c r="AP12" s="106" t="str">
        <f>IF(D12&lt;=D10," ","GRESEALA")</f>
        <v> </v>
      </c>
      <c r="AQ12" s="106" t="str">
        <f>IF(E12&lt;=E10," ","GRESEALA")</f>
        <v> </v>
      </c>
      <c r="AR12" s="106" t="str">
        <f>IF(F12&lt;=F10," ","GRESEALA")</f>
        <v> </v>
      </c>
      <c r="AS12" s="106" t="str">
        <f aca="true" t="shared" si="2" ref="AS12:BB12">IF(H12&lt;=H10," ","GRESEALA")</f>
        <v> </v>
      </c>
      <c r="AT12" s="106" t="str">
        <f t="shared" si="2"/>
        <v> </v>
      </c>
      <c r="AU12" s="106" t="str">
        <f t="shared" si="2"/>
        <v> </v>
      </c>
      <c r="AV12" s="106" t="str">
        <f t="shared" si="2"/>
        <v> </v>
      </c>
      <c r="AW12" s="106" t="str">
        <f t="shared" si="2"/>
        <v> </v>
      </c>
      <c r="AX12" s="106" t="str">
        <f t="shared" si="2"/>
        <v> </v>
      </c>
      <c r="AY12" s="106" t="str">
        <f t="shared" si="2"/>
        <v> </v>
      </c>
      <c r="AZ12" s="106" t="str">
        <f t="shared" si="2"/>
        <v> </v>
      </c>
      <c r="BA12" s="106" t="str">
        <f t="shared" si="2"/>
        <v> </v>
      </c>
      <c r="BB12" s="106" t="str">
        <f t="shared" si="2"/>
        <v> </v>
      </c>
    </row>
    <row r="13" spans="1:54" ht="40.5" customHeight="1">
      <c r="A13" s="22">
        <v>1</v>
      </c>
      <c r="B13" s="89" t="s">
        <v>59</v>
      </c>
      <c r="C13" s="23">
        <f>C14+C15</f>
        <v>7732</v>
      </c>
      <c r="D13" s="29">
        <v>3822</v>
      </c>
      <c r="E13" s="29">
        <v>3910</v>
      </c>
      <c r="F13" s="29">
        <v>1622</v>
      </c>
      <c r="G13" s="29">
        <v>200</v>
      </c>
      <c r="H13" s="29">
        <v>2210</v>
      </c>
      <c r="I13" s="29">
        <v>2100</v>
      </c>
      <c r="J13" s="29">
        <v>1800</v>
      </c>
      <c r="K13" s="29">
        <v>400</v>
      </c>
      <c r="L13" s="29">
        <v>3700</v>
      </c>
      <c r="M13" s="29">
        <v>4032</v>
      </c>
      <c r="N13" s="29">
        <v>472</v>
      </c>
      <c r="O13" s="29">
        <v>1600</v>
      </c>
      <c r="P13" s="29">
        <v>2000</v>
      </c>
      <c r="Q13" s="29">
        <v>3360</v>
      </c>
      <c r="R13" s="29">
        <v>100</v>
      </c>
      <c r="S13" s="29">
        <v>200</v>
      </c>
      <c r="T13" s="29">
        <v>6110</v>
      </c>
      <c r="U13" s="29">
        <v>1622</v>
      </c>
      <c r="V13" s="29">
        <v>0</v>
      </c>
      <c r="W13" s="29">
        <v>0</v>
      </c>
      <c r="X13" s="29">
        <v>20</v>
      </c>
      <c r="Y13" s="29">
        <v>0</v>
      </c>
      <c r="Z13" s="29">
        <v>15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7697</v>
      </c>
      <c r="AI13" s="103" t="str">
        <f aca="true" t="shared" si="3" ref="AI13:AY13">IF(R12&lt;=R10," ","GRESEALA")</f>
        <v> </v>
      </c>
      <c r="AJ13" s="103" t="str">
        <f t="shared" si="3"/>
        <v> </v>
      </c>
      <c r="AK13" s="103" t="str">
        <f t="shared" si="3"/>
        <v> </v>
      </c>
      <c r="AL13" s="103" t="str">
        <f t="shared" si="3"/>
        <v> </v>
      </c>
      <c r="AM13" s="103" t="str">
        <f t="shared" si="3"/>
        <v> </v>
      </c>
      <c r="AN13" s="103" t="str">
        <f t="shared" si="3"/>
        <v> </v>
      </c>
      <c r="AO13" s="103" t="str">
        <f t="shared" si="3"/>
        <v> </v>
      </c>
      <c r="AP13" s="103" t="str">
        <f t="shared" si="3"/>
        <v> </v>
      </c>
      <c r="AQ13" s="103" t="str">
        <f t="shared" si="3"/>
        <v> </v>
      </c>
      <c r="AR13" s="103" t="str">
        <f t="shared" si="3"/>
        <v> </v>
      </c>
      <c r="AS13" s="103" t="str">
        <f t="shared" si="3"/>
        <v> </v>
      </c>
      <c r="AT13" s="103" t="str">
        <f t="shared" si="3"/>
        <v> </v>
      </c>
      <c r="AU13" s="103" t="str">
        <f t="shared" si="3"/>
        <v> </v>
      </c>
      <c r="AV13" s="103" t="str">
        <f t="shared" si="3"/>
        <v> </v>
      </c>
      <c r="AW13" s="103" t="str">
        <f t="shared" si="3"/>
        <v> </v>
      </c>
      <c r="AX13" s="103" t="str">
        <f t="shared" si="3"/>
        <v> </v>
      </c>
      <c r="AY13" s="103" t="str">
        <f t="shared" si="3"/>
        <v> </v>
      </c>
      <c r="AZ13" s="102" t="str">
        <f>IF(G12&lt;=G10," ","GRESEALA")</f>
        <v> </v>
      </c>
      <c r="BA13" s="107"/>
      <c r="BB13" s="107"/>
    </row>
    <row r="14" spans="1:54" s="33" customFormat="1" ht="41.25" customHeight="1">
      <c r="A14" s="86" t="s">
        <v>97</v>
      </c>
      <c r="B14" s="91" t="s">
        <v>61</v>
      </c>
      <c r="C14" s="31">
        <f aca="true" t="shared" si="4" ref="C14:C21">L14+M14</f>
        <v>4610</v>
      </c>
      <c r="D14" s="31">
        <v>2200</v>
      </c>
      <c r="E14" s="31">
        <v>2410</v>
      </c>
      <c r="F14" s="32">
        <v>1000</v>
      </c>
      <c r="G14" s="32">
        <v>100</v>
      </c>
      <c r="H14" s="32">
        <v>1310</v>
      </c>
      <c r="I14" s="32">
        <v>1300</v>
      </c>
      <c r="J14" s="32">
        <v>1000</v>
      </c>
      <c r="K14" s="32">
        <v>300</v>
      </c>
      <c r="L14" s="31">
        <v>2200</v>
      </c>
      <c r="M14" s="31">
        <v>2410</v>
      </c>
      <c r="N14" s="31">
        <v>350</v>
      </c>
      <c r="O14" s="31">
        <v>1000</v>
      </c>
      <c r="P14" s="31">
        <v>1000</v>
      </c>
      <c r="Q14" s="31">
        <v>2110</v>
      </c>
      <c r="R14" s="31">
        <v>50</v>
      </c>
      <c r="S14" s="31">
        <v>100</v>
      </c>
      <c r="T14" s="31">
        <v>3610</v>
      </c>
      <c r="U14" s="31">
        <v>1000</v>
      </c>
      <c r="V14" s="31"/>
      <c r="W14" s="31"/>
      <c r="X14" s="31">
        <v>20</v>
      </c>
      <c r="Y14" s="31"/>
      <c r="Z14" s="31">
        <v>15</v>
      </c>
      <c r="AA14" s="31"/>
      <c r="AB14" s="31"/>
      <c r="AC14" s="31"/>
      <c r="AD14" s="31"/>
      <c r="AE14" s="31"/>
      <c r="AF14" s="31"/>
      <c r="AG14" s="31"/>
      <c r="AH14" s="31">
        <v>4575</v>
      </c>
      <c r="AI14" s="105" t="str">
        <f>IF(D13+E13=C13," ","GRESEALA")</f>
        <v> </v>
      </c>
      <c r="AJ14" s="105" t="str">
        <f>IF(F13+H13+I13+J13=C13," ","GRESEALA")</f>
        <v> </v>
      </c>
      <c r="AK14" s="105" t="str">
        <f>IF(L13+M13=C13," ","GRESEALA")</f>
        <v> </v>
      </c>
      <c r="AL14" s="105" t="str">
        <f>IF(N13+O13+P13+Q13+R13+S13=C13," ","GRESEALA")</f>
        <v> </v>
      </c>
      <c r="AM14" s="105" t="str">
        <f>IF(T13+U13+V13=C13," ","GRESEALA")</f>
        <v> </v>
      </c>
      <c r="AN14" s="105" t="str">
        <f>IF(W13+X13+Y13+Z13+AA13+AB13+AC13+AD13+AE13+AF13+AG13+AH13&gt;=C13," ","GRESEALA")</f>
        <v> </v>
      </c>
      <c r="AO14" s="106" t="str">
        <f>IF(C13&lt;=C11," ","GRESEALA")</f>
        <v> </v>
      </c>
      <c r="AP14" s="106" t="str">
        <f>IF(D13&lt;=D11," ","GRESEALA")</f>
        <v> </v>
      </c>
      <c r="AQ14" s="106" t="str">
        <f>IF(E13&lt;=E11," ","GRESEALA")</f>
        <v> </v>
      </c>
      <c r="AR14" s="106" t="str">
        <f>IF(F13&lt;=F11," ","GRESEALA")</f>
        <v> </v>
      </c>
      <c r="AS14" s="106" t="str">
        <f aca="true" t="shared" si="5" ref="AS14:BA14">IF(H13&lt;=H11," ","GRESEALA")</f>
        <v> </v>
      </c>
      <c r="AT14" s="106" t="str">
        <f t="shared" si="5"/>
        <v> </v>
      </c>
      <c r="AU14" s="106" t="str">
        <f t="shared" si="5"/>
        <v> </v>
      </c>
      <c r="AV14" s="106" t="str">
        <f t="shared" si="5"/>
        <v> </v>
      </c>
      <c r="AW14" s="106" t="str">
        <f t="shared" si="5"/>
        <v> </v>
      </c>
      <c r="AX14" s="106" t="str">
        <f t="shared" si="5"/>
        <v> </v>
      </c>
      <c r="AY14" s="106" t="str">
        <f t="shared" si="5"/>
        <v> </v>
      </c>
      <c r="AZ14" s="106" t="str">
        <f t="shared" si="5"/>
        <v> </v>
      </c>
      <c r="BA14" s="106" t="str">
        <f t="shared" si="5"/>
        <v> </v>
      </c>
      <c r="BB14" s="106" t="str">
        <f>IF(Q13&lt;=Q13," ","GRESEALA")</f>
        <v> </v>
      </c>
    </row>
    <row r="15" spans="1:54" ht="41.25" customHeight="1">
      <c r="A15" s="86" t="s">
        <v>98</v>
      </c>
      <c r="B15" s="91" t="s">
        <v>60</v>
      </c>
      <c r="C15" s="31">
        <f t="shared" si="4"/>
        <v>3122</v>
      </c>
      <c r="D15" s="31">
        <v>1622</v>
      </c>
      <c r="E15" s="31">
        <v>1500</v>
      </c>
      <c r="F15" s="32">
        <v>622</v>
      </c>
      <c r="G15" s="32">
        <v>100</v>
      </c>
      <c r="H15" s="32">
        <v>900</v>
      </c>
      <c r="I15" s="32">
        <v>800</v>
      </c>
      <c r="J15" s="32">
        <v>800</v>
      </c>
      <c r="K15" s="32">
        <v>100</v>
      </c>
      <c r="L15" s="31">
        <v>1500</v>
      </c>
      <c r="M15" s="31">
        <v>1622</v>
      </c>
      <c r="N15" s="31">
        <v>122</v>
      </c>
      <c r="O15" s="31">
        <v>600</v>
      </c>
      <c r="P15" s="31">
        <v>1000</v>
      </c>
      <c r="Q15" s="31">
        <v>1250</v>
      </c>
      <c r="R15" s="31">
        <v>50</v>
      </c>
      <c r="S15" s="31">
        <v>100</v>
      </c>
      <c r="T15" s="31">
        <v>2500</v>
      </c>
      <c r="U15" s="31">
        <v>622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>
        <v>3122</v>
      </c>
      <c r="AI15" s="102" t="str">
        <f>IF(D14+E14=C14," ","GRESEALA")</f>
        <v> </v>
      </c>
      <c r="AJ15" s="102" t="str">
        <f>IF(F14+H14+I14+J14=C14," ","GRESEALA")</f>
        <v> </v>
      </c>
      <c r="AK15" s="102" t="str">
        <f>IF(L14+M14=C14," ","GRESEALA")</f>
        <v> </v>
      </c>
      <c r="AL15" s="102" t="str">
        <f>IF(N14+O14+P14+Q14+R14+S14=C14," ","GRESEALA")</f>
        <v> </v>
      </c>
      <c r="AM15" s="102" t="str">
        <f>IF(T14+U14+V14=C14," ","GRESEALA")</f>
        <v> </v>
      </c>
      <c r="AN15" s="102" t="str">
        <f>IF(W14+X14+Y14+Z14+AA14+AB14+AC14+AD14+AE14+AF14+AG14+AH14&gt;=C14," ","GRESEALA")</f>
        <v> </v>
      </c>
      <c r="AO15" s="102" t="str">
        <f>IF(F15+H15+I15+J15=C15," ","GRESEALA")</f>
        <v> </v>
      </c>
      <c r="AP15" s="102" t="str">
        <f>IF(L15+M15=C15," ","GRESEALA")</f>
        <v> </v>
      </c>
      <c r="AQ15" s="102" t="str">
        <f>IF(N15+O15+P15+Q15+R15+S15=C15," ","GRESEALA")</f>
        <v> </v>
      </c>
      <c r="AR15" s="102" t="str">
        <f>IF(T15+U15+V15=C15," ","GRESEALA")</f>
        <v> </v>
      </c>
      <c r="AS15" s="102" t="str">
        <f>IF(W15+X15+Y15+Z15+AA15+AB15+AC15+AD15+AE15+AF15+AG15+AH15&gt;=C15," ","GRESEALA")</f>
        <v> </v>
      </c>
      <c r="AT15" s="102" t="str">
        <f>IF(D15+E15=C15," ","GRESEALA")</f>
        <v> </v>
      </c>
      <c r="AU15" s="106" t="str">
        <f>IF(G13&lt;=G11," ","GRESEALA")</f>
        <v> </v>
      </c>
      <c r="AV15" s="108"/>
      <c r="AW15" s="108"/>
      <c r="AX15" s="108"/>
      <c r="AY15" s="104" t="str">
        <f>IF(T13&lt;=T12," ","GRESEALA")</f>
        <v> </v>
      </c>
      <c r="AZ15" s="107"/>
      <c r="BA15" s="107"/>
      <c r="BB15" s="107"/>
    </row>
    <row r="16" spans="1:157" s="6" customFormat="1" ht="46.5" customHeight="1">
      <c r="A16" s="26" t="s">
        <v>42</v>
      </c>
      <c r="B16" s="90" t="s">
        <v>43</v>
      </c>
      <c r="C16" s="20">
        <f t="shared" si="4"/>
        <v>14000</v>
      </c>
      <c r="D16" s="20">
        <v>7000</v>
      </c>
      <c r="E16" s="20">
        <v>7000</v>
      </c>
      <c r="F16" s="20">
        <v>3000</v>
      </c>
      <c r="G16" s="20">
        <v>1000</v>
      </c>
      <c r="H16" s="20">
        <v>4000</v>
      </c>
      <c r="I16" s="20">
        <v>4000</v>
      </c>
      <c r="J16" s="20">
        <v>3000</v>
      </c>
      <c r="K16" s="20">
        <v>500</v>
      </c>
      <c r="L16" s="20">
        <v>8000</v>
      </c>
      <c r="M16" s="20">
        <v>6000</v>
      </c>
      <c r="N16" s="20">
        <v>1000</v>
      </c>
      <c r="O16" s="20">
        <v>3700</v>
      </c>
      <c r="P16" s="20">
        <v>4000</v>
      </c>
      <c r="Q16" s="20">
        <v>5000</v>
      </c>
      <c r="R16" s="20">
        <v>100</v>
      </c>
      <c r="S16" s="20">
        <v>200</v>
      </c>
      <c r="T16" s="20">
        <v>11000</v>
      </c>
      <c r="U16" s="20">
        <v>3000</v>
      </c>
      <c r="V16" s="20"/>
      <c r="W16" s="20">
        <v>200</v>
      </c>
      <c r="X16" s="20">
        <v>800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>
        <v>13000</v>
      </c>
      <c r="AI16" s="102" t="str">
        <f>IF(C14+C15=C13," ","GRESEALA")</f>
        <v> </v>
      </c>
      <c r="AJ16" s="102" t="str">
        <f>IF(D14+D15=D13," ","GRESEALA")</f>
        <v> </v>
      </c>
      <c r="AK16" s="102" t="str">
        <f>IF(E14+E15=E13," ","GRESEALA")</f>
        <v> </v>
      </c>
      <c r="AL16" s="102" t="str">
        <f>IF(F14+F15=F13," ","GRESEALA")</f>
        <v> </v>
      </c>
      <c r="AM16" s="102" t="str">
        <f aca="true" t="shared" si="6" ref="AM16:BB16">IF(H14+H15=H13," ","GRESEALA")</f>
        <v> </v>
      </c>
      <c r="AN16" s="102" t="str">
        <f t="shared" si="6"/>
        <v> </v>
      </c>
      <c r="AO16" s="102" t="str">
        <f t="shared" si="6"/>
        <v> </v>
      </c>
      <c r="AP16" s="102" t="str">
        <f t="shared" si="6"/>
        <v> </v>
      </c>
      <c r="AQ16" s="102" t="str">
        <f t="shared" si="6"/>
        <v> </v>
      </c>
      <c r="AR16" s="102" t="str">
        <f t="shared" si="6"/>
        <v> </v>
      </c>
      <c r="AS16" s="102" t="str">
        <f t="shared" si="6"/>
        <v> </v>
      </c>
      <c r="AT16" s="102" t="str">
        <f t="shared" si="6"/>
        <v> </v>
      </c>
      <c r="AU16" s="102" t="str">
        <f t="shared" si="6"/>
        <v> </v>
      </c>
      <c r="AV16" s="102" t="str">
        <f t="shared" si="6"/>
        <v> </v>
      </c>
      <c r="AW16" s="102" t="str">
        <f t="shared" si="6"/>
        <v> </v>
      </c>
      <c r="AX16" s="102" t="str">
        <f t="shared" si="6"/>
        <v> </v>
      </c>
      <c r="AY16" s="102" t="str">
        <f t="shared" si="6"/>
        <v> </v>
      </c>
      <c r="AZ16" s="102" t="str">
        <f t="shared" si="6"/>
        <v> </v>
      </c>
      <c r="BA16" s="102" t="str">
        <f t="shared" si="6"/>
        <v> </v>
      </c>
      <c r="BB16" s="102" t="str">
        <f t="shared" si="6"/>
        <v> </v>
      </c>
      <c r="BC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</row>
    <row r="17" spans="1:54" ht="35.25" customHeight="1">
      <c r="A17" s="30">
        <v>2</v>
      </c>
      <c r="B17" s="92" t="s">
        <v>62</v>
      </c>
      <c r="C17" s="31">
        <f t="shared" si="4"/>
        <v>300</v>
      </c>
      <c r="D17" s="32">
        <v>150</v>
      </c>
      <c r="E17" s="32">
        <v>150</v>
      </c>
      <c r="F17" s="32">
        <v>100</v>
      </c>
      <c r="G17" s="32">
        <v>40</v>
      </c>
      <c r="H17" s="32">
        <v>70</v>
      </c>
      <c r="I17" s="32">
        <v>70</v>
      </c>
      <c r="J17" s="32">
        <v>60</v>
      </c>
      <c r="K17" s="32">
        <v>10</v>
      </c>
      <c r="L17" s="32">
        <v>200</v>
      </c>
      <c r="M17" s="32">
        <v>100</v>
      </c>
      <c r="N17" s="32">
        <v>0</v>
      </c>
      <c r="O17" s="32">
        <v>50</v>
      </c>
      <c r="P17" s="32">
        <v>100</v>
      </c>
      <c r="Q17" s="32">
        <v>130</v>
      </c>
      <c r="R17" s="32">
        <v>5</v>
      </c>
      <c r="S17" s="32">
        <v>15</v>
      </c>
      <c r="T17" s="32">
        <v>250</v>
      </c>
      <c r="U17" s="32">
        <v>50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>
        <v>300</v>
      </c>
      <c r="AI17" s="102" t="str">
        <f>IF(D16+E16=C16," ","GRESEALA")</f>
        <v> </v>
      </c>
      <c r="AJ17" s="102" t="str">
        <f>IF(F16+H16+I16+J16=C16," ","GRESEALA")</f>
        <v> </v>
      </c>
      <c r="AK17" s="102" t="str">
        <f>IF(L16+M16=C16," ","GRESEALA")</f>
        <v> </v>
      </c>
      <c r="AL17" s="102" t="str">
        <f>IF(N16+O16+P16+Q16+R16+S16=C16," ","GRESEALA")</f>
        <v> </v>
      </c>
      <c r="AM17" s="102" t="str">
        <f>IF(T16+U16+V16=C16," ","GRESEALA")</f>
        <v> </v>
      </c>
      <c r="AN17" s="102" t="str">
        <f>IF(W16+X16+Y16+Z16+AA16+AB16+AC16+AD16+AE16+AF16+AG16+AH16&gt;=C16," ","GRESEALA")</f>
        <v> </v>
      </c>
      <c r="AO17" s="109"/>
      <c r="AP17" s="109"/>
      <c r="AQ17" s="109"/>
      <c r="AR17" s="109"/>
      <c r="AS17" s="109"/>
      <c r="AT17" s="109"/>
      <c r="AU17" s="108"/>
      <c r="AV17" s="108"/>
      <c r="AW17" s="108"/>
      <c r="AX17" s="108"/>
      <c r="AY17" s="104" t="str">
        <f>IF(Z13&lt;=Z12," ","GRESEALA")</f>
        <v> </v>
      </c>
      <c r="AZ17" s="110"/>
      <c r="BA17" s="110"/>
      <c r="BB17" s="110"/>
    </row>
    <row r="18" spans="1:156" s="25" customFormat="1" ht="46.5" customHeight="1">
      <c r="A18" s="22">
        <v>3</v>
      </c>
      <c r="B18" s="89" t="s">
        <v>63</v>
      </c>
      <c r="C18" s="23">
        <f t="shared" si="4"/>
        <v>200</v>
      </c>
      <c r="D18" s="24">
        <v>105</v>
      </c>
      <c r="E18" s="24">
        <v>95</v>
      </c>
      <c r="F18" s="24">
        <v>50</v>
      </c>
      <c r="G18" s="24">
        <v>0</v>
      </c>
      <c r="H18" s="24">
        <v>50</v>
      </c>
      <c r="I18" s="24">
        <v>50</v>
      </c>
      <c r="J18" s="24">
        <v>50</v>
      </c>
      <c r="K18" s="24">
        <v>10</v>
      </c>
      <c r="L18" s="24">
        <v>95</v>
      </c>
      <c r="M18" s="24">
        <v>105</v>
      </c>
      <c r="N18" s="24">
        <v>0</v>
      </c>
      <c r="O18" s="24">
        <v>20</v>
      </c>
      <c r="P18" s="24">
        <v>75</v>
      </c>
      <c r="Q18" s="24">
        <v>90</v>
      </c>
      <c r="R18" s="24">
        <v>5</v>
      </c>
      <c r="S18" s="24">
        <v>10</v>
      </c>
      <c r="T18" s="24">
        <v>0</v>
      </c>
      <c r="U18" s="24">
        <v>200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200</v>
      </c>
      <c r="AI18" s="102" t="str">
        <f>IF(D17+E17=C17," ","GRESEALA")</f>
        <v> </v>
      </c>
      <c r="AJ18" s="102" t="str">
        <f>IF(F17+H17+I17+J17=C17," ","GRESEALA")</f>
        <v> </v>
      </c>
      <c r="AK18" s="102" t="str">
        <f>IF(L17+M17=C17," ","GRESEALA")</f>
        <v> </v>
      </c>
      <c r="AL18" s="102" t="str">
        <f>IF(N17+O17+P17+Q17+R17+S17=C17," ","GRESEALA")</f>
        <v> </v>
      </c>
      <c r="AM18" s="102" t="str">
        <f>IF(T17+U17+V17=C17," ","GRESEALA")</f>
        <v> </v>
      </c>
      <c r="AN18" s="102" t="str">
        <f>IF(W17+X17+Y17+Z17+AA17+AB17+AC17+AD17+AE17+AF17+AG17+AH17&gt;=C17," ","GRESEALA")</f>
        <v> </v>
      </c>
      <c r="AO18" s="102" t="str">
        <f>IF(D18+E18=C18," ","GRESEALA")</f>
        <v> </v>
      </c>
      <c r="AP18" s="102" t="str">
        <f>IF(F18+H18+I18+J18=C18," ","GRESEALA")</f>
        <v> </v>
      </c>
      <c r="AQ18" s="102" t="str">
        <f>IF(L18+M18=C18," ","GRESEALA")</f>
        <v> </v>
      </c>
      <c r="AR18" s="102" t="str">
        <f>IF(N18+O18+P18+Q18+R18+S18=C18," ","GRESEALA")</f>
        <v> </v>
      </c>
      <c r="AS18" s="102" t="str">
        <f>IF(T18+U18+V18=C18," ","GRESEALA")</f>
        <v> </v>
      </c>
      <c r="AT18" s="102" t="str">
        <f>IF(W18+X18+Y18+Z18+AA18+AB18+AC18+AD18+AE18+AF18+AG18+AH18&gt;=C18," ","GRESEALA")</f>
        <v> </v>
      </c>
      <c r="AU18" s="102" t="str">
        <f>IF(D19+E19=C19," ","GRESEALA")</f>
        <v> </v>
      </c>
      <c r="AV18" s="102" t="str">
        <f>IF(F19+H19+I19+J19=C19," ","GRESEALA")</f>
        <v> </v>
      </c>
      <c r="AW18" s="102" t="str">
        <f>IF(L19+M19=C19," ","GRESEALA")</f>
        <v> </v>
      </c>
      <c r="AX18" s="102" t="str">
        <f>IF(N19+O19+P19+Q19+R19+S19=C19," ","GRESEALA")</f>
        <v> </v>
      </c>
      <c r="AY18" s="102" t="str">
        <f>IF(T19+U19+V19=C19," ","GRESEALA")</f>
        <v> </v>
      </c>
      <c r="AZ18" s="102" t="str">
        <f>IF(W19+X19+Y19+Z19+AA19+AB19+AC19+AD19+AE19+AF19+AG19+AH19&gt;=C19," ","GRESEALA")</f>
        <v> </v>
      </c>
      <c r="BA18" s="107"/>
      <c r="BB18" s="107"/>
      <c r="BC18" s="6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1:54" ht="41.25" customHeight="1">
      <c r="A19" s="30" t="s">
        <v>101</v>
      </c>
      <c r="B19" s="93" t="s">
        <v>69</v>
      </c>
      <c r="C19" s="32">
        <f t="shared" si="4"/>
        <v>10</v>
      </c>
      <c r="D19" s="32">
        <v>5</v>
      </c>
      <c r="E19" s="32">
        <v>5</v>
      </c>
      <c r="F19" s="32">
        <v>10</v>
      </c>
      <c r="G19" s="32"/>
      <c r="H19" s="32"/>
      <c r="I19" s="34"/>
      <c r="J19" s="34"/>
      <c r="K19" s="34"/>
      <c r="L19" s="34">
        <v>5</v>
      </c>
      <c r="M19" s="34">
        <v>5</v>
      </c>
      <c r="N19" s="34"/>
      <c r="O19" s="34"/>
      <c r="P19" s="34"/>
      <c r="Q19" s="34">
        <v>10</v>
      </c>
      <c r="R19" s="34"/>
      <c r="S19" s="34"/>
      <c r="T19" s="34"/>
      <c r="U19" s="34">
        <v>10</v>
      </c>
      <c r="V19" s="34"/>
      <c r="W19" s="36"/>
      <c r="X19" s="36"/>
      <c r="Y19" s="34"/>
      <c r="Z19" s="34"/>
      <c r="AA19" s="34"/>
      <c r="AB19" s="34"/>
      <c r="AC19" s="34"/>
      <c r="AD19" s="34"/>
      <c r="AE19" s="34"/>
      <c r="AF19" s="34"/>
      <c r="AG19" s="34"/>
      <c r="AH19" s="34">
        <v>10</v>
      </c>
      <c r="AI19" s="102" t="str">
        <f>IF(D20+E20=C20," ","GRESEALA")</f>
        <v> </v>
      </c>
      <c r="AJ19" s="102" t="str">
        <f>IF(F20+H20+I20+J20=C20," ","GRESEALA")</f>
        <v> </v>
      </c>
      <c r="AK19" s="102" t="str">
        <f>IF(L20+M20=C20," ","GRESEALA")</f>
        <v> </v>
      </c>
      <c r="AL19" s="102" t="str">
        <f>IF(N20+O20+P20+Q20+R20+S20=C20," ","GRESEALA")</f>
        <v> </v>
      </c>
      <c r="AM19" s="102" t="str">
        <f>IF(T20+U20+V20=C20," ","GRESEALA")</f>
        <v> </v>
      </c>
      <c r="AN19" s="102" t="str">
        <f>IF(W20+X20+Y20+Z20+AA20+AB20+AC20+AD20+AE20+AF20+AG20+AH20&gt;=C20," ","GRESEALA")</f>
        <v> </v>
      </c>
      <c r="AO19" s="102" t="str">
        <f>IF(C19+C20=C18," ","GRESEALA")</f>
        <v> </v>
      </c>
      <c r="AP19" s="102" t="str">
        <f>IF(D19+D20=D18," ","GRESEALA")</f>
        <v> </v>
      </c>
      <c r="AQ19" s="102" t="str">
        <f>IF(E19+E20=E18," ","GRESEALA")</f>
        <v> </v>
      </c>
      <c r="AR19" s="102" t="str">
        <f>IF(F19+F20=F18," ","GRESEALA")</f>
        <v> </v>
      </c>
      <c r="AS19" s="102" t="str">
        <f aca="true" t="shared" si="7" ref="AS19:BB19">IF(H19+H20=H18," ","GRESEALA")</f>
        <v> </v>
      </c>
      <c r="AT19" s="102" t="str">
        <f t="shared" si="7"/>
        <v> </v>
      </c>
      <c r="AU19" s="102" t="str">
        <f t="shared" si="7"/>
        <v> </v>
      </c>
      <c r="AV19" s="102" t="str">
        <f t="shared" si="7"/>
        <v> </v>
      </c>
      <c r="AW19" s="102" t="str">
        <f t="shared" si="7"/>
        <v> </v>
      </c>
      <c r="AX19" s="102" t="str">
        <f t="shared" si="7"/>
        <v> </v>
      </c>
      <c r="AY19" s="102" t="str">
        <f t="shared" si="7"/>
        <v> </v>
      </c>
      <c r="AZ19" s="102" t="str">
        <f t="shared" si="7"/>
        <v> </v>
      </c>
      <c r="BA19" s="102" t="str">
        <f t="shared" si="7"/>
        <v> </v>
      </c>
      <c r="BB19" s="102" t="str">
        <f t="shared" si="7"/>
        <v> </v>
      </c>
    </row>
    <row r="20" spans="1:54" ht="42.75" customHeight="1">
      <c r="A20" s="30" t="s">
        <v>102</v>
      </c>
      <c r="B20" s="93" t="s">
        <v>70</v>
      </c>
      <c r="C20" s="32">
        <f t="shared" si="4"/>
        <v>190</v>
      </c>
      <c r="D20" s="32">
        <v>100</v>
      </c>
      <c r="E20" s="32">
        <v>90</v>
      </c>
      <c r="F20" s="34">
        <v>40</v>
      </c>
      <c r="G20" s="34"/>
      <c r="H20" s="34">
        <v>50</v>
      </c>
      <c r="I20" s="34">
        <v>50</v>
      </c>
      <c r="J20" s="34">
        <v>50</v>
      </c>
      <c r="K20" s="34">
        <v>10</v>
      </c>
      <c r="L20" s="34">
        <v>90</v>
      </c>
      <c r="M20" s="34">
        <v>100</v>
      </c>
      <c r="N20" s="34">
        <v>0</v>
      </c>
      <c r="O20" s="34">
        <v>20</v>
      </c>
      <c r="P20" s="34">
        <v>75</v>
      </c>
      <c r="Q20" s="34">
        <v>80</v>
      </c>
      <c r="R20" s="34">
        <v>5</v>
      </c>
      <c r="S20" s="34">
        <v>10</v>
      </c>
      <c r="T20" s="34"/>
      <c r="U20" s="34">
        <v>190</v>
      </c>
      <c r="V20" s="34"/>
      <c r="W20" s="36"/>
      <c r="X20" s="36"/>
      <c r="Y20" s="34"/>
      <c r="Z20" s="34"/>
      <c r="AA20" s="34"/>
      <c r="AB20" s="34"/>
      <c r="AC20" s="34"/>
      <c r="AD20" s="34"/>
      <c r="AE20" s="34"/>
      <c r="AF20" s="34"/>
      <c r="AG20" s="34"/>
      <c r="AH20" s="34">
        <v>190</v>
      </c>
      <c r="AI20" s="102" t="str">
        <f aca="true" t="shared" si="8" ref="AI20:AY20">IF(R19+R20=R18," ","GRESEALA")</f>
        <v> </v>
      </c>
      <c r="AJ20" s="102" t="str">
        <f t="shared" si="8"/>
        <v> </v>
      </c>
      <c r="AK20" s="102" t="str">
        <f t="shared" si="8"/>
        <v> </v>
      </c>
      <c r="AL20" s="102" t="str">
        <f t="shared" si="8"/>
        <v> </v>
      </c>
      <c r="AM20" s="102" t="str">
        <f t="shared" si="8"/>
        <v> </v>
      </c>
      <c r="AN20" s="102" t="str">
        <f t="shared" si="8"/>
        <v> </v>
      </c>
      <c r="AO20" s="102" t="str">
        <f t="shared" si="8"/>
        <v> </v>
      </c>
      <c r="AP20" s="102" t="str">
        <f t="shared" si="8"/>
        <v> </v>
      </c>
      <c r="AQ20" s="102" t="str">
        <f t="shared" si="8"/>
        <v> </v>
      </c>
      <c r="AR20" s="102" t="str">
        <f t="shared" si="8"/>
        <v> </v>
      </c>
      <c r="AS20" s="102" t="str">
        <f t="shared" si="8"/>
        <v> </v>
      </c>
      <c r="AT20" s="102" t="str">
        <f t="shared" si="8"/>
        <v> </v>
      </c>
      <c r="AU20" s="102" t="str">
        <f t="shared" si="8"/>
        <v> </v>
      </c>
      <c r="AV20" s="102" t="str">
        <f t="shared" si="8"/>
        <v> </v>
      </c>
      <c r="AW20" s="102" t="str">
        <f t="shared" si="8"/>
        <v> </v>
      </c>
      <c r="AX20" s="102" t="str">
        <f t="shared" si="8"/>
        <v> </v>
      </c>
      <c r="AY20" s="102" t="str">
        <f t="shared" si="8"/>
        <v> </v>
      </c>
      <c r="AZ20" s="107"/>
      <c r="BA20" s="107"/>
      <c r="BB20" s="107"/>
    </row>
    <row r="21" spans="1:54" ht="42.75" customHeight="1">
      <c r="A21" s="30">
        <v>4</v>
      </c>
      <c r="B21" s="94" t="s">
        <v>95</v>
      </c>
      <c r="C21" s="32">
        <f t="shared" si="4"/>
        <v>300</v>
      </c>
      <c r="D21" s="32">
        <v>150</v>
      </c>
      <c r="E21" s="32">
        <v>150</v>
      </c>
      <c r="F21" s="34">
        <v>75</v>
      </c>
      <c r="G21" s="34">
        <v>0</v>
      </c>
      <c r="H21" s="34">
        <v>75</v>
      </c>
      <c r="I21" s="34">
        <v>75</v>
      </c>
      <c r="J21" s="34">
        <v>75</v>
      </c>
      <c r="K21" s="34">
        <v>20</v>
      </c>
      <c r="L21" s="34">
        <v>150</v>
      </c>
      <c r="M21" s="34">
        <v>150</v>
      </c>
      <c r="N21" s="34">
        <v>0</v>
      </c>
      <c r="O21" s="34">
        <v>50</v>
      </c>
      <c r="P21" s="34">
        <v>100</v>
      </c>
      <c r="Q21" s="34">
        <v>145</v>
      </c>
      <c r="R21" s="34">
        <v>0</v>
      </c>
      <c r="S21" s="34">
        <v>5</v>
      </c>
      <c r="T21" s="34">
        <v>300</v>
      </c>
      <c r="U21" s="34"/>
      <c r="V21" s="34"/>
      <c r="W21" s="36"/>
      <c r="X21" s="36"/>
      <c r="Y21" s="34"/>
      <c r="Z21" s="34"/>
      <c r="AA21" s="34"/>
      <c r="AB21" s="34"/>
      <c r="AC21" s="34"/>
      <c r="AD21" s="34"/>
      <c r="AE21" s="34"/>
      <c r="AF21" s="34"/>
      <c r="AG21" s="34"/>
      <c r="AH21" s="34">
        <v>300</v>
      </c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7"/>
      <c r="BA21" s="107"/>
      <c r="BB21" s="107"/>
    </row>
    <row r="22" spans="1:54" ht="76.5" customHeight="1">
      <c r="A22" s="22">
        <v>5</v>
      </c>
      <c r="B22" s="89" t="s">
        <v>64</v>
      </c>
      <c r="C22" s="29">
        <f>C23+C24</f>
        <v>295</v>
      </c>
      <c r="D22" s="29">
        <v>150</v>
      </c>
      <c r="E22" s="29">
        <v>145</v>
      </c>
      <c r="F22" s="29">
        <v>0</v>
      </c>
      <c r="G22" s="29">
        <v>0</v>
      </c>
      <c r="H22" s="29">
        <v>0</v>
      </c>
      <c r="I22" s="29">
        <v>5</v>
      </c>
      <c r="J22" s="29">
        <v>290</v>
      </c>
      <c r="K22" s="29">
        <v>40</v>
      </c>
      <c r="L22" s="29">
        <v>145</v>
      </c>
      <c r="M22" s="29">
        <v>150</v>
      </c>
      <c r="N22" s="29">
        <v>20</v>
      </c>
      <c r="O22" s="29">
        <v>60</v>
      </c>
      <c r="P22" s="29">
        <v>85</v>
      </c>
      <c r="Q22" s="29">
        <v>120</v>
      </c>
      <c r="R22" s="29">
        <v>0</v>
      </c>
      <c r="S22" s="29">
        <v>10</v>
      </c>
      <c r="T22" s="29">
        <v>265</v>
      </c>
      <c r="U22" s="29">
        <v>30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295</v>
      </c>
      <c r="AI22" s="102" t="str">
        <f>IF(D22+E22=C22," ","GRESEALA")</f>
        <v> </v>
      </c>
      <c r="AJ22" s="102" t="str">
        <f>IF(F22+H22+I22+J22=C22," ","GRESEALA")</f>
        <v> </v>
      </c>
      <c r="AK22" s="102" t="str">
        <f>IF(L22+M22=C22," ","GRESEALA")</f>
        <v> </v>
      </c>
      <c r="AL22" s="102" t="str">
        <f>IF(N22+O22+P22+Q22+R22+S22=C22," ","GRESEALA")</f>
        <v> </v>
      </c>
      <c r="AM22" s="102" t="str">
        <f>IF(T22+U22+V22=C22," ","GRESEALA")</f>
        <v> </v>
      </c>
      <c r="AN22" s="102" t="str">
        <f>IF(W22+X22+Y22+Z22+AA22+AB22+AC22+AD22+AE22+AF22+AG22+AH22&gt;=C22," ","GRESEALA")</f>
        <v> </v>
      </c>
      <c r="AO22" s="102" t="str">
        <f>IF(D23+E23=C23," ","GRESEALA")</f>
        <v> </v>
      </c>
      <c r="AP22" s="102" t="str">
        <f>IF(F23+H23+I23+J23=C23," ","GRESEALA")</f>
        <v> </v>
      </c>
      <c r="AQ22" s="102" t="str">
        <f>IF(L23+M23=C23," ","GRESEALA")</f>
        <v> </v>
      </c>
      <c r="AR22" s="102" t="str">
        <f>IF(N23+O23+P23+Q23+R23+S23=C23," ","GRESEALA")</f>
        <v> </v>
      </c>
      <c r="AS22" s="102" t="str">
        <f>IF(T23+U23+V23=C23," ","GRESEALA")</f>
        <v> </v>
      </c>
      <c r="AT22" s="102" t="str">
        <f>IF(W23+X23+Y23+Z23+AA23+AB23+AC23+AD23+AE23+AF23+AG23+AH23&gt;=C23," ","GRESEALA")</f>
        <v> </v>
      </c>
      <c r="AU22" s="102" t="str">
        <f>IF(D24+E24=C24," ","GRESEALA")</f>
        <v> </v>
      </c>
      <c r="AV22" s="102" t="str">
        <f>IF(F24+H24+I24+J24=C24," ","GRESEALA")</f>
        <v> </v>
      </c>
      <c r="AW22" s="102" t="str">
        <f>IF(L24+M24=C24," ","GRESEALA")</f>
        <v> </v>
      </c>
      <c r="AX22" s="102" t="str">
        <f>IF(N24+O24+P24+Q24+R24+S24=C24," ","GRESEALA")</f>
        <v> </v>
      </c>
      <c r="AY22" s="102" t="str">
        <f>IF(T24+U24+V24=C24," ","GRESEALA")</f>
        <v> </v>
      </c>
      <c r="AZ22" s="102" t="str">
        <f>IF(W24+X24+Y24+Z24+AA24+AB24+AC24+AD24+AE24+AF24+AG24+AH24&gt;=C24," ","GRESEALA")</f>
        <v> </v>
      </c>
      <c r="BA22" s="102" t="str">
        <f>IF(C23+C24=C22," ","GRESEALA")</f>
        <v> </v>
      </c>
      <c r="BB22" s="102" t="str">
        <f>IF(D23+D24=D22," ","GRESEALA")</f>
        <v> </v>
      </c>
    </row>
    <row r="23" spans="1:54" ht="38.25" customHeight="1">
      <c r="A23" s="86" t="s">
        <v>103</v>
      </c>
      <c r="B23" s="91" t="s">
        <v>44</v>
      </c>
      <c r="C23" s="31">
        <f>L23+M23</f>
        <v>290</v>
      </c>
      <c r="D23" s="31">
        <v>150</v>
      </c>
      <c r="E23" s="31">
        <v>140</v>
      </c>
      <c r="F23" s="36"/>
      <c r="G23" s="36"/>
      <c r="H23" s="36"/>
      <c r="I23" s="36"/>
      <c r="J23" s="34">
        <v>290</v>
      </c>
      <c r="K23" s="34">
        <v>40</v>
      </c>
      <c r="L23" s="34">
        <v>140</v>
      </c>
      <c r="M23" s="34">
        <v>150</v>
      </c>
      <c r="N23" s="34">
        <v>20</v>
      </c>
      <c r="O23" s="34">
        <v>60</v>
      </c>
      <c r="P23" s="34">
        <v>80</v>
      </c>
      <c r="Q23" s="34">
        <v>120</v>
      </c>
      <c r="R23" s="34">
        <v>0</v>
      </c>
      <c r="S23" s="34">
        <v>10</v>
      </c>
      <c r="T23" s="34">
        <v>260</v>
      </c>
      <c r="U23" s="34">
        <v>30</v>
      </c>
      <c r="V23" s="34"/>
      <c r="W23" s="36"/>
      <c r="X23" s="34"/>
      <c r="Y23" s="34"/>
      <c r="Z23" s="34"/>
      <c r="AA23" s="34"/>
      <c r="AB23" s="37"/>
      <c r="AC23" s="34"/>
      <c r="AD23" s="34"/>
      <c r="AE23" s="34"/>
      <c r="AF23" s="34"/>
      <c r="AG23" s="34"/>
      <c r="AH23" s="34">
        <v>290</v>
      </c>
      <c r="AI23" s="102" t="str">
        <f>IF(E23+E24=E22," ","GRESEALA")</f>
        <v> </v>
      </c>
      <c r="AJ23" s="102" t="str">
        <f>IF(F23+F24=F22," ","GRESEALA")</f>
        <v> </v>
      </c>
      <c r="AK23" s="102" t="str">
        <f aca="true" t="shared" si="9" ref="AK23:BB23">IF(H23+H24=H22," ","GRESEALA")</f>
        <v> </v>
      </c>
      <c r="AL23" s="102" t="str">
        <f t="shared" si="9"/>
        <v> </v>
      </c>
      <c r="AM23" s="102" t="str">
        <f t="shared" si="9"/>
        <v> </v>
      </c>
      <c r="AN23" s="102" t="str">
        <f t="shared" si="9"/>
        <v> </v>
      </c>
      <c r="AO23" s="102" t="str">
        <f t="shared" si="9"/>
        <v> </v>
      </c>
      <c r="AP23" s="102" t="str">
        <f t="shared" si="9"/>
        <v> </v>
      </c>
      <c r="AQ23" s="102" t="str">
        <f t="shared" si="9"/>
        <v> </v>
      </c>
      <c r="AR23" s="102" t="str">
        <f t="shared" si="9"/>
        <v> </v>
      </c>
      <c r="AS23" s="102" t="str">
        <f t="shared" si="9"/>
        <v> </v>
      </c>
      <c r="AT23" s="102" t="str">
        <f t="shared" si="9"/>
        <v> </v>
      </c>
      <c r="AU23" s="102" t="str">
        <f t="shared" si="9"/>
        <v> </v>
      </c>
      <c r="AV23" s="102" t="str">
        <f t="shared" si="9"/>
        <v> </v>
      </c>
      <c r="AW23" s="102" t="str">
        <f t="shared" si="9"/>
        <v> </v>
      </c>
      <c r="AX23" s="102" t="str">
        <f t="shared" si="9"/>
        <v> </v>
      </c>
      <c r="AY23" s="102" t="str">
        <f t="shared" si="9"/>
        <v> </v>
      </c>
      <c r="AZ23" s="102" t="str">
        <f t="shared" si="9"/>
        <v> </v>
      </c>
      <c r="BA23" s="102" t="str">
        <f t="shared" si="9"/>
        <v> </v>
      </c>
      <c r="BB23" s="102" t="str">
        <f t="shared" si="9"/>
        <v> </v>
      </c>
    </row>
    <row r="24" spans="1:54" ht="45" customHeight="1">
      <c r="A24" s="86" t="s">
        <v>104</v>
      </c>
      <c r="B24" s="91" t="s">
        <v>45</v>
      </c>
      <c r="C24" s="31">
        <f>L24+M24</f>
        <v>5</v>
      </c>
      <c r="D24" s="31">
        <v>0</v>
      </c>
      <c r="E24" s="31">
        <v>5</v>
      </c>
      <c r="F24" s="34"/>
      <c r="G24" s="34"/>
      <c r="H24" s="34"/>
      <c r="I24" s="34">
        <v>5</v>
      </c>
      <c r="J24" s="34"/>
      <c r="K24" s="34"/>
      <c r="L24" s="34">
        <v>5</v>
      </c>
      <c r="M24" s="34">
        <v>0</v>
      </c>
      <c r="N24" s="34"/>
      <c r="O24" s="34"/>
      <c r="P24" s="34">
        <v>5</v>
      </c>
      <c r="Q24" s="34"/>
      <c r="R24" s="34"/>
      <c r="S24" s="34"/>
      <c r="T24" s="34">
        <v>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>
        <v>5</v>
      </c>
      <c r="AI24" s="102" t="str">
        <f aca="true" t="shared" si="10" ref="AI24:AQ24">IF(Z23+Z24=Z22," ","GRESEALA")</f>
        <v> </v>
      </c>
      <c r="AJ24" s="102" t="str">
        <f t="shared" si="10"/>
        <v> </v>
      </c>
      <c r="AK24" s="102" t="str">
        <f t="shared" si="10"/>
        <v> </v>
      </c>
      <c r="AL24" s="102" t="str">
        <f t="shared" si="10"/>
        <v> </v>
      </c>
      <c r="AM24" s="102" t="str">
        <f t="shared" si="10"/>
        <v> </v>
      </c>
      <c r="AN24" s="102" t="str">
        <f t="shared" si="10"/>
        <v> </v>
      </c>
      <c r="AO24" s="102" t="str">
        <f t="shared" si="10"/>
        <v> </v>
      </c>
      <c r="AP24" s="102" t="str">
        <f t="shared" si="10"/>
        <v> </v>
      </c>
      <c r="AQ24" s="102" t="str">
        <f t="shared" si="10"/>
        <v> </v>
      </c>
      <c r="AR24" s="108"/>
      <c r="AS24" s="108"/>
      <c r="AT24" s="108"/>
      <c r="AU24" s="108"/>
      <c r="AV24" s="108"/>
      <c r="AW24" s="108"/>
      <c r="AX24" s="111"/>
      <c r="AY24" s="107"/>
      <c r="AZ24" s="111"/>
      <c r="BA24" s="111"/>
      <c r="BB24" s="111"/>
    </row>
    <row r="25" spans="1:54" ht="45" customHeight="1">
      <c r="A25" s="30">
        <v>6</v>
      </c>
      <c r="B25" s="95" t="s">
        <v>96</v>
      </c>
      <c r="C25" s="31">
        <f>L25+M25</f>
        <v>100</v>
      </c>
      <c r="D25" s="31">
        <v>50</v>
      </c>
      <c r="E25" s="31">
        <v>50</v>
      </c>
      <c r="F25" s="34">
        <v>100</v>
      </c>
      <c r="G25" s="34">
        <v>100</v>
      </c>
      <c r="H25" s="34"/>
      <c r="I25" s="34"/>
      <c r="J25" s="34"/>
      <c r="K25" s="34"/>
      <c r="L25" s="34">
        <v>50</v>
      </c>
      <c r="M25" s="34">
        <v>50</v>
      </c>
      <c r="N25" s="34">
        <v>0</v>
      </c>
      <c r="O25" s="34">
        <v>0</v>
      </c>
      <c r="P25" s="34">
        <v>0</v>
      </c>
      <c r="Q25" s="34">
        <v>100</v>
      </c>
      <c r="R25" s="34">
        <v>0</v>
      </c>
      <c r="S25" s="34">
        <v>0</v>
      </c>
      <c r="T25" s="34">
        <v>80</v>
      </c>
      <c r="U25" s="34">
        <v>20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>
        <v>100</v>
      </c>
      <c r="AI25" s="102" t="str">
        <f>IF(D25+E25=C25," ","GRESEALA")</f>
        <v> </v>
      </c>
      <c r="AJ25" s="102" t="str">
        <f>IF(F25+H25+I25+J25=C25," ","GRESEALA")</f>
        <v> </v>
      </c>
      <c r="AK25" s="102" t="str">
        <f>IF(L25+M25=C25," ","GRESEALA")</f>
        <v> </v>
      </c>
      <c r="AL25" s="102" t="str">
        <f>IF(N25+O25+P25+Q25+R25+S25=C25," ","GRESEALA")</f>
        <v> </v>
      </c>
      <c r="AM25" s="102" t="str">
        <f>IF(T25+U25+V25=C25," ","GRESEALA")</f>
        <v> </v>
      </c>
      <c r="AN25" s="102" t="str">
        <f>IF(W25+X25+Y25+Z25+AA25+AB25+AC25+AD25+AE25+AF25+AG25+AH25&gt;=C25," ","GRESEALA")</f>
        <v> </v>
      </c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7"/>
      <c r="BA25" s="107"/>
      <c r="BB25" s="107"/>
    </row>
    <row r="26" spans="1:54" ht="65.25" customHeight="1">
      <c r="A26" s="30">
        <v>7</v>
      </c>
      <c r="B26" s="95" t="s">
        <v>114</v>
      </c>
      <c r="C26" s="31">
        <f>L26+M26</f>
        <v>20</v>
      </c>
      <c r="D26" s="31">
        <v>10</v>
      </c>
      <c r="E26" s="31">
        <v>10</v>
      </c>
      <c r="F26" s="34">
        <v>0</v>
      </c>
      <c r="G26" s="34">
        <v>0</v>
      </c>
      <c r="H26" s="34">
        <v>5</v>
      </c>
      <c r="I26" s="34">
        <v>5</v>
      </c>
      <c r="J26" s="34">
        <v>10</v>
      </c>
      <c r="K26" s="34">
        <v>5</v>
      </c>
      <c r="L26" s="34">
        <v>10</v>
      </c>
      <c r="M26" s="34">
        <v>10</v>
      </c>
      <c r="N26" s="34">
        <v>0</v>
      </c>
      <c r="O26" s="34">
        <v>0</v>
      </c>
      <c r="P26" s="34">
        <v>10</v>
      </c>
      <c r="Q26" s="34">
        <v>10</v>
      </c>
      <c r="R26" s="34">
        <v>0</v>
      </c>
      <c r="S26" s="34">
        <v>0</v>
      </c>
      <c r="T26" s="34">
        <v>20</v>
      </c>
      <c r="U26" s="34">
        <v>0</v>
      </c>
      <c r="V26" s="34"/>
      <c r="W26" s="34"/>
      <c r="X26" s="34">
        <v>20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02" t="str">
        <f>IF(D26+E26=C26," ","GRESEALA")</f>
        <v> </v>
      </c>
      <c r="AJ26" s="102" t="str">
        <f>IF(F26+H26+I26+J26=C26," ","GRESEALA")</f>
        <v> </v>
      </c>
      <c r="AK26" s="102" t="str">
        <f>IF(L26+M26=C26," ","GRESEALA")</f>
        <v> </v>
      </c>
      <c r="AL26" s="102" t="str">
        <f>IF(N26+O26+P26+Q26+R26+S26=C26," ","GRESEALA")</f>
        <v> </v>
      </c>
      <c r="AM26" s="102" t="str">
        <f>IF(T26+U26+V26=C26," ","GRESEALA")</f>
        <v> </v>
      </c>
      <c r="AN26" s="102" t="str">
        <f>IF(W26+X26+Y26+Z26+AA26+AB26+AC26+AD26+AE26+AF26+AG26+AH26&gt;=C26," ","GRESEALA")</f>
        <v> </v>
      </c>
      <c r="AO26" s="102" t="str">
        <f>IF(S29+S30+S31=S28," ","GRESEALA")</f>
        <v> </v>
      </c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7"/>
      <c r="BA26" s="107"/>
      <c r="BB26" s="107"/>
    </row>
    <row r="27" spans="1:54" ht="60.75" customHeight="1">
      <c r="A27" s="30">
        <v>8</v>
      </c>
      <c r="B27" s="92" t="s">
        <v>73</v>
      </c>
      <c r="C27" s="31">
        <f>L27+M27</f>
        <v>5</v>
      </c>
      <c r="D27" s="31">
        <v>5</v>
      </c>
      <c r="E27" s="31"/>
      <c r="F27" s="36"/>
      <c r="G27" s="36"/>
      <c r="H27" s="36"/>
      <c r="I27" s="36"/>
      <c r="J27" s="34">
        <v>5</v>
      </c>
      <c r="K27" s="34">
        <v>5</v>
      </c>
      <c r="L27" s="34">
        <v>0</v>
      </c>
      <c r="M27" s="34">
        <v>5</v>
      </c>
      <c r="N27" s="34">
        <v>0</v>
      </c>
      <c r="O27" s="34">
        <v>0</v>
      </c>
      <c r="P27" s="34">
        <v>5</v>
      </c>
      <c r="Q27" s="34"/>
      <c r="R27" s="34"/>
      <c r="S27" s="34"/>
      <c r="T27" s="34">
        <v>5</v>
      </c>
      <c r="U27" s="34"/>
      <c r="V27" s="34"/>
      <c r="W27" s="36"/>
      <c r="X27" s="34"/>
      <c r="Y27" s="34"/>
      <c r="Z27" s="34"/>
      <c r="AA27" s="34"/>
      <c r="AB27" s="38"/>
      <c r="AC27" s="34"/>
      <c r="AD27" s="34"/>
      <c r="AE27" s="34"/>
      <c r="AF27" s="34"/>
      <c r="AG27" s="34"/>
      <c r="AH27" s="34">
        <v>5</v>
      </c>
      <c r="AI27" s="102" t="str">
        <f>IF(D27+E27=C27," ","GRESEALA")</f>
        <v> </v>
      </c>
      <c r="AJ27" s="102" t="str">
        <f>IF(F27+H27+I27+J27=C27," ","GRESEALA")</f>
        <v> </v>
      </c>
      <c r="AK27" s="102" t="str">
        <f>IF(L27+M27=C27," ","GRESEALA")</f>
        <v> </v>
      </c>
      <c r="AL27" s="102" t="str">
        <f>IF(N27+O27+P27+Q27+R27+S27=C27," ","GRESEALA")</f>
        <v> </v>
      </c>
      <c r="AM27" s="102" t="str">
        <f>IF(T27+U27+V27=C27," ","GRESEALA")</f>
        <v> </v>
      </c>
      <c r="AN27" s="102" t="str">
        <f>IF(W27+X27+Y27+Z27+AA27+AB27+AC27+AD27+AE27+AF27+AG27+AH27&gt;=C27," ","GRESEALA")</f>
        <v> </v>
      </c>
      <c r="AO27" s="102" t="str">
        <f>IF(D28+E28=C28," ","GRESEALA")</f>
        <v> </v>
      </c>
      <c r="AP27" s="102" t="str">
        <f>IF(F28+H28+I28+J28=C28," ","GRESEALA")</f>
        <v> </v>
      </c>
      <c r="AQ27" s="102" t="str">
        <f>IF(L28+M28=C28," ","GRESEALA")</f>
        <v> </v>
      </c>
      <c r="AR27" s="102" t="str">
        <f>IF(N28+O28+P28+Q28+R28+S28=C28," ","GRESEALA")</f>
        <v> </v>
      </c>
      <c r="AS27" s="102" t="str">
        <f>IF(T28+U28+V28=C28," ","GRESEALA")</f>
        <v> </v>
      </c>
      <c r="AT27" s="102" t="str">
        <f>IF(W28+X28+Y28+Z28+AA28+AB28+AC28+AD28+AE28+AF28+AG28+AH28&gt;=C28," ","GRESEALA")</f>
        <v> </v>
      </c>
      <c r="AU27" s="102" t="str">
        <f>IF(D29+E29=C29," ","GRESEALA")</f>
        <v> </v>
      </c>
      <c r="AV27" s="102" t="str">
        <f>IF(F29+H29+I29+J29=C29," ","GRESEALA")</f>
        <v> </v>
      </c>
      <c r="AW27" s="102" t="str">
        <f>IF(L29+M29=C29," ","GRESEALA")</f>
        <v> </v>
      </c>
      <c r="AX27" s="102" t="str">
        <f>IF(N29+O29+P29+Q29+R29+S29=C29," ","GRESEALA")</f>
        <v> </v>
      </c>
      <c r="AY27" s="102" t="str">
        <f>IF(T29+U29+V29=C29," ","GRESEALA")</f>
        <v> </v>
      </c>
      <c r="AZ27" s="102" t="str">
        <f>IF(W29+X29+Y29+Z29+AA29+AB29+AC29+AD29+AE29+AF29+AG29+AH29&gt;=C29," ","GRESEALA")</f>
        <v> </v>
      </c>
      <c r="BA27" s="102" t="str">
        <f>IF(D30+E30=C30," ","GRESEALA")</f>
        <v> </v>
      </c>
      <c r="BB27" s="102" t="str">
        <f>IF(F30+H30+I30+J30=C30," ","GRESEALA")</f>
        <v> </v>
      </c>
    </row>
    <row r="28" spans="1:54" ht="48" customHeight="1">
      <c r="A28" s="22">
        <v>9</v>
      </c>
      <c r="B28" s="89" t="s">
        <v>99</v>
      </c>
      <c r="C28" s="29">
        <f>C29+C30+C31</f>
        <v>40</v>
      </c>
      <c r="D28" s="29">
        <v>20</v>
      </c>
      <c r="E28" s="29">
        <v>20</v>
      </c>
      <c r="F28" s="29">
        <v>7</v>
      </c>
      <c r="G28" s="29">
        <v>0</v>
      </c>
      <c r="H28" s="29">
        <v>13</v>
      </c>
      <c r="I28" s="29">
        <v>15</v>
      </c>
      <c r="J28" s="29">
        <v>5</v>
      </c>
      <c r="K28" s="29">
        <v>0</v>
      </c>
      <c r="L28" s="29">
        <v>20</v>
      </c>
      <c r="M28" s="29">
        <v>20</v>
      </c>
      <c r="N28" s="29">
        <v>0</v>
      </c>
      <c r="O28" s="29">
        <v>0</v>
      </c>
      <c r="P28" s="29">
        <v>17</v>
      </c>
      <c r="Q28" s="29">
        <v>12</v>
      </c>
      <c r="R28" s="29">
        <v>0</v>
      </c>
      <c r="S28" s="29">
        <v>11</v>
      </c>
      <c r="T28" s="29">
        <v>0</v>
      </c>
      <c r="U28" s="29">
        <v>40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40</v>
      </c>
      <c r="AI28" s="102" t="str">
        <f>IF(L30+M30=C30," ","GRESEALA")</f>
        <v> </v>
      </c>
      <c r="AJ28" s="102" t="str">
        <f>IF(N30+O30+P30+Q30+R30+S30=C30," ","GRESEALA")</f>
        <v> </v>
      </c>
      <c r="AK28" s="102" t="str">
        <f>IF(T30+U30+V30=C30," ","GRESEALA")</f>
        <v> </v>
      </c>
      <c r="AL28" s="102" t="str">
        <f>IF(W30+X30+Y30+Z30+AA30+AB30+AC30+AD30+AE30+AF30+AG30+AH30&gt;=C30," ","GRESEALA")</f>
        <v> </v>
      </c>
      <c r="AM28" s="102" t="str">
        <f>IF(C29+C30+C31=C28," ","GRESEALA")</f>
        <v> </v>
      </c>
      <c r="AN28" s="102" t="str">
        <f>IF(D29+D30+D31=D28," ","GRESEALA")</f>
        <v> </v>
      </c>
      <c r="AO28" s="102" t="str">
        <f aca="true" t="shared" si="11" ref="AO28:BB28">IF(E29+E30+E31=E28," ","GRESEALA")</f>
        <v> </v>
      </c>
      <c r="AP28" s="102" t="str">
        <f t="shared" si="11"/>
        <v> </v>
      </c>
      <c r="AQ28" s="102" t="str">
        <f t="shared" si="11"/>
        <v> </v>
      </c>
      <c r="AR28" s="102" t="str">
        <f t="shared" si="11"/>
        <v> </v>
      </c>
      <c r="AS28" s="102" t="str">
        <f t="shared" si="11"/>
        <v> </v>
      </c>
      <c r="AT28" s="102" t="str">
        <f t="shared" si="11"/>
        <v> </v>
      </c>
      <c r="AU28" s="102" t="str">
        <f t="shared" si="11"/>
        <v> </v>
      </c>
      <c r="AV28" s="102" t="str">
        <f t="shared" si="11"/>
        <v> </v>
      </c>
      <c r="AW28" s="102" t="str">
        <f t="shared" si="11"/>
        <v> </v>
      </c>
      <c r="AX28" s="102" t="str">
        <f t="shared" si="11"/>
        <v> </v>
      </c>
      <c r="AY28" s="102" t="str">
        <f t="shared" si="11"/>
        <v> </v>
      </c>
      <c r="AZ28" s="102" t="str">
        <f t="shared" si="11"/>
        <v> </v>
      </c>
      <c r="BA28" s="102" t="str">
        <f t="shared" si="11"/>
        <v> </v>
      </c>
      <c r="BB28" s="102" t="str">
        <f t="shared" si="11"/>
        <v> </v>
      </c>
    </row>
    <row r="29" spans="1:54" ht="42" customHeight="1">
      <c r="A29" s="30" t="s">
        <v>105</v>
      </c>
      <c r="B29" s="96" t="s">
        <v>113</v>
      </c>
      <c r="C29" s="31">
        <f aca="true" t="shared" si="12" ref="C29:C34">L29+M29</f>
        <v>20</v>
      </c>
      <c r="D29" s="31">
        <v>10</v>
      </c>
      <c r="E29" s="31">
        <v>10</v>
      </c>
      <c r="F29" s="34">
        <v>5</v>
      </c>
      <c r="G29" s="34">
        <v>0</v>
      </c>
      <c r="H29" s="34">
        <v>5</v>
      </c>
      <c r="I29" s="34">
        <v>5</v>
      </c>
      <c r="J29" s="34">
        <v>5</v>
      </c>
      <c r="K29" s="34">
        <v>0</v>
      </c>
      <c r="L29" s="34">
        <v>10</v>
      </c>
      <c r="M29" s="34">
        <v>10</v>
      </c>
      <c r="N29" s="34"/>
      <c r="O29" s="34"/>
      <c r="P29" s="34">
        <v>10</v>
      </c>
      <c r="Q29" s="34">
        <v>5</v>
      </c>
      <c r="R29" s="34"/>
      <c r="S29" s="34">
        <v>5</v>
      </c>
      <c r="T29" s="34"/>
      <c r="U29" s="34">
        <v>20</v>
      </c>
      <c r="V29" s="34"/>
      <c r="W29" s="56"/>
      <c r="X29" s="56"/>
      <c r="Y29" s="34"/>
      <c r="Z29" s="34"/>
      <c r="AA29" s="34"/>
      <c r="AB29" s="34"/>
      <c r="AC29" s="34"/>
      <c r="AD29" s="34"/>
      <c r="AE29" s="34"/>
      <c r="AF29" s="34"/>
      <c r="AG29" s="34"/>
      <c r="AH29" s="34">
        <v>20</v>
      </c>
      <c r="AI29" s="102" t="str">
        <f>IF(T29+T30+T31=T28," ","GRESEALA")</f>
        <v> </v>
      </c>
      <c r="AJ29" s="102" t="str">
        <f aca="true" t="shared" si="13" ref="AJ29:AW29">IF(U29+U30+U31=U28," ","GRESEALA")</f>
        <v> </v>
      </c>
      <c r="AK29" s="102" t="str">
        <f t="shared" si="13"/>
        <v> </v>
      </c>
      <c r="AL29" s="102" t="str">
        <f t="shared" si="13"/>
        <v> </v>
      </c>
      <c r="AM29" s="102" t="str">
        <f t="shared" si="13"/>
        <v> </v>
      </c>
      <c r="AN29" s="102" t="str">
        <f t="shared" si="13"/>
        <v> </v>
      </c>
      <c r="AO29" s="102" t="str">
        <f t="shared" si="13"/>
        <v> </v>
      </c>
      <c r="AP29" s="102" t="str">
        <f t="shared" si="13"/>
        <v> </v>
      </c>
      <c r="AQ29" s="102" t="str">
        <f t="shared" si="13"/>
        <v> </v>
      </c>
      <c r="AR29" s="102" t="str">
        <f t="shared" si="13"/>
        <v> </v>
      </c>
      <c r="AS29" s="102" t="str">
        <f t="shared" si="13"/>
        <v> </v>
      </c>
      <c r="AT29" s="102" t="str">
        <f t="shared" si="13"/>
        <v> </v>
      </c>
      <c r="AU29" s="102" t="str">
        <f t="shared" si="13"/>
        <v> </v>
      </c>
      <c r="AV29" s="102" t="str">
        <f t="shared" si="13"/>
        <v> </v>
      </c>
      <c r="AW29" s="102" t="str">
        <f t="shared" si="13"/>
        <v> </v>
      </c>
      <c r="AX29" s="102" t="str">
        <f>IF(D32+E32=C32," ","GRESEALA")</f>
        <v> </v>
      </c>
      <c r="AY29" s="102" t="str">
        <f>IF(F32+H32+I32+J32=C32," ","GRESEALA")</f>
        <v> </v>
      </c>
      <c r="AZ29" s="102" t="str">
        <f>IF(L32+M32=C32," ","GRESEALA")</f>
        <v> </v>
      </c>
      <c r="BA29" s="102" t="str">
        <f>IF(N32+O32+P32+Q32+R32+S32=C32," ","GRESEALA")</f>
        <v> </v>
      </c>
      <c r="BB29" s="102" t="str">
        <f>IF(T32+U32+V32=C32," ","GRESEALA")</f>
        <v> </v>
      </c>
    </row>
    <row r="30" spans="1:54" ht="62.25" customHeight="1">
      <c r="A30" s="30" t="s">
        <v>106</v>
      </c>
      <c r="B30" s="96" t="s">
        <v>93</v>
      </c>
      <c r="C30" s="31">
        <f t="shared" si="12"/>
        <v>10</v>
      </c>
      <c r="D30" s="31">
        <v>5</v>
      </c>
      <c r="E30" s="31">
        <v>5</v>
      </c>
      <c r="F30" s="34"/>
      <c r="G30" s="34"/>
      <c r="H30" s="34">
        <v>5</v>
      </c>
      <c r="I30" s="34">
        <v>5</v>
      </c>
      <c r="J30" s="34"/>
      <c r="K30" s="34"/>
      <c r="L30" s="34">
        <v>5</v>
      </c>
      <c r="M30" s="34">
        <v>5</v>
      </c>
      <c r="N30" s="34"/>
      <c r="O30" s="34"/>
      <c r="P30" s="34">
        <v>2</v>
      </c>
      <c r="Q30" s="34">
        <v>5</v>
      </c>
      <c r="R30" s="34"/>
      <c r="S30" s="34">
        <v>3</v>
      </c>
      <c r="T30" s="34"/>
      <c r="U30" s="34">
        <v>10</v>
      </c>
      <c r="V30" s="34"/>
      <c r="W30" s="56"/>
      <c r="X30" s="56"/>
      <c r="Y30" s="34"/>
      <c r="Z30" s="34"/>
      <c r="AA30" s="34"/>
      <c r="AB30" s="34"/>
      <c r="AC30" s="34"/>
      <c r="AD30" s="34"/>
      <c r="AE30" s="34"/>
      <c r="AF30" s="34"/>
      <c r="AG30" s="34"/>
      <c r="AH30" s="34">
        <v>10</v>
      </c>
      <c r="AI30" s="102" t="str">
        <f>IF(W32+X32+Y32+Z32+AA32+AB32+AC32+AD32+AE32+AF32+AG32+AH32&gt;=C32," ","GRESEALA")</f>
        <v> </v>
      </c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2"/>
    </row>
    <row r="31" spans="1:54" ht="51" customHeight="1">
      <c r="A31" s="30" t="s">
        <v>115</v>
      </c>
      <c r="B31" s="96" t="s">
        <v>116</v>
      </c>
      <c r="C31" s="31">
        <f t="shared" si="12"/>
        <v>10</v>
      </c>
      <c r="D31" s="31">
        <v>5</v>
      </c>
      <c r="E31" s="31">
        <v>5</v>
      </c>
      <c r="F31" s="34">
        <v>2</v>
      </c>
      <c r="G31" s="34"/>
      <c r="H31" s="34">
        <v>3</v>
      </c>
      <c r="I31" s="34">
        <v>5</v>
      </c>
      <c r="J31" s="34"/>
      <c r="K31" s="34"/>
      <c r="L31" s="34">
        <v>5</v>
      </c>
      <c r="M31" s="34">
        <v>5</v>
      </c>
      <c r="N31" s="34"/>
      <c r="O31" s="34"/>
      <c r="P31" s="34">
        <v>5</v>
      </c>
      <c r="Q31" s="34">
        <v>2</v>
      </c>
      <c r="R31" s="34"/>
      <c r="S31" s="34">
        <v>3</v>
      </c>
      <c r="T31" s="34"/>
      <c r="U31" s="34">
        <v>10</v>
      </c>
      <c r="V31" s="34"/>
      <c r="W31" s="56"/>
      <c r="X31" s="56"/>
      <c r="Y31" s="34"/>
      <c r="Z31" s="34"/>
      <c r="AA31" s="34"/>
      <c r="AB31" s="34"/>
      <c r="AC31" s="34"/>
      <c r="AD31" s="34"/>
      <c r="AE31" s="34"/>
      <c r="AF31" s="34"/>
      <c r="AG31" s="34"/>
      <c r="AH31" s="34">
        <v>10</v>
      </c>
      <c r="AI31" s="102" t="str">
        <f>IF(L33+M33=C33," ","GRESEALA")</f>
        <v> </v>
      </c>
      <c r="AJ31" s="102" t="str">
        <f>IF(N33+O33+P33+Q33+R33+S33=C33," ","GRESEALA")</f>
        <v> </v>
      </c>
      <c r="AK31" s="102" t="str">
        <f>IF(T33+U33+V33=C33," ","GRESEALA")</f>
        <v> </v>
      </c>
      <c r="AL31" s="102" t="str">
        <f>IF(W33+X33+Y33+Z33+AA33+AB33+AC33+AD33+AE33+AF33+AG33+AH33&gt;=C33," ","GRESEALA")</f>
        <v> </v>
      </c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2"/>
    </row>
    <row r="32" spans="1:54" ht="60.75" customHeight="1">
      <c r="A32" s="30">
        <v>10</v>
      </c>
      <c r="B32" s="92" t="s">
        <v>94</v>
      </c>
      <c r="C32" s="31">
        <f t="shared" si="12"/>
        <v>100</v>
      </c>
      <c r="D32" s="31">
        <v>60</v>
      </c>
      <c r="E32" s="31">
        <v>40</v>
      </c>
      <c r="F32" s="34">
        <v>100</v>
      </c>
      <c r="G32" s="34"/>
      <c r="H32" s="34"/>
      <c r="I32" s="34"/>
      <c r="J32" s="34"/>
      <c r="K32" s="34"/>
      <c r="L32" s="34">
        <v>60</v>
      </c>
      <c r="M32" s="34">
        <v>40</v>
      </c>
      <c r="N32" s="34"/>
      <c r="O32" s="34"/>
      <c r="P32" s="34">
        <v>10</v>
      </c>
      <c r="Q32" s="34">
        <v>80</v>
      </c>
      <c r="R32" s="34"/>
      <c r="S32" s="34">
        <v>10</v>
      </c>
      <c r="T32" s="34">
        <v>90</v>
      </c>
      <c r="U32" s="34">
        <v>10</v>
      </c>
      <c r="V32" s="34"/>
      <c r="W32" s="35"/>
      <c r="X32" s="36"/>
      <c r="Y32" s="34"/>
      <c r="Z32" s="34"/>
      <c r="AA32" s="38"/>
      <c r="AB32" s="34"/>
      <c r="AC32" s="34"/>
      <c r="AD32" s="34"/>
      <c r="AE32" s="34"/>
      <c r="AF32" s="34"/>
      <c r="AG32" s="34"/>
      <c r="AH32" s="34">
        <v>100</v>
      </c>
      <c r="AI32" s="102" t="str">
        <f>IF(L34+M34=C34," ","GRESEALA")</f>
        <v> </v>
      </c>
      <c r="AJ32" s="102" t="str">
        <f>IF(N34+O34+P34+Q34+R34+S34=C34," ","GRESEALA")</f>
        <v> </v>
      </c>
      <c r="AK32" s="102" t="str">
        <f>IF(T34+U34+V34=C34," ","GRESEALA")</f>
        <v> </v>
      </c>
      <c r="AL32" s="102" t="str">
        <f>IF(W34+X34+Y34+Z34+AA34+AB34+AC34+AD34+AE34+AF34+AG34+AH34&gt;=C34," ","GRESEALA")</f>
        <v> </v>
      </c>
      <c r="AM32" s="102" t="str">
        <f>IF(L35+M35=C35," ","GRESEALA")</f>
        <v> </v>
      </c>
      <c r="AN32" s="102" t="str">
        <f>IF(T35+U35+V35=C35," ","GRESEALA")</f>
        <v> </v>
      </c>
      <c r="AO32" s="102" t="str">
        <f>IF(W35+X35+Y35+Z35+AA35+AB35+AC35+AD35+AE35+AF35+AG35+AH35&gt;=C35," ","GRESEALA")</f>
        <v> </v>
      </c>
      <c r="AP32" s="102" t="str">
        <f>IF(N35+O35+P35+Q35+R35+S35=C35," ","GRESEALA")</f>
        <v> </v>
      </c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</row>
    <row r="33" spans="1:54" ht="41.25" customHeight="1">
      <c r="A33" s="30">
        <v>11</v>
      </c>
      <c r="B33" s="92" t="s">
        <v>65</v>
      </c>
      <c r="C33" s="31">
        <f t="shared" si="12"/>
        <v>100</v>
      </c>
      <c r="D33" s="31">
        <v>60</v>
      </c>
      <c r="E33" s="31">
        <v>40</v>
      </c>
      <c r="F33" s="34">
        <v>100</v>
      </c>
      <c r="G33" s="34"/>
      <c r="H33" s="34"/>
      <c r="I33" s="34"/>
      <c r="J33" s="34"/>
      <c r="K33" s="34"/>
      <c r="L33" s="34">
        <v>60</v>
      </c>
      <c r="M33" s="34">
        <v>40</v>
      </c>
      <c r="N33" s="34"/>
      <c r="O33" s="34"/>
      <c r="P33" s="34">
        <v>10</v>
      </c>
      <c r="Q33" s="34">
        <v>80</v>
      </c>
      <c r="R33" s="34"/>
      <c r="S33" s="34">
        <v>10</v>
      </c>
      <c r="T33" s="34">
        <v>90</v>
      </c>
      <c r="U33" s="34">
        <v>10</v>
      </c>
      <c r="V33" s="34"/>
      <c r="W33" s="35"/>
      <c r="X33" s="36"/>
      <c r="Y33" s="34"/>
      <c r="Z33" s="34"/>
      <c r="AA33" s="38"/>
      <c r="AB33" s="34"/>
      <c r="AC33" s="34"/>
      <c r="AD33" s="34"/>
      <c r="AE33" s="34"/>
      <c r="AF33" s="34"/>
      <c r="AG33" s="34"/>
      <c r="AH33" s="34">
        <v>100</v>
      </c>
      <c r="AI33" s="102" t="str">
        <f>IF(D39+E39=C39," ","GRESEALA")</f>
        <v> </v>
      </c>
      <c r="AJ33" s="102" t="str">
        <f>IF(F39+H39+I39+J39=C39," ","GRESEALA")</f>
        <v> </v>
      </c>
      <c r="AK33" s="102" t="str">
        <f>IF(L39+M39=C39," ","GRESEALA")</f>
        <v> </v>
      </c>
      <c r="AL33" s="102" t="str">
        <f>IF(N39+O39+P39+Q39+R39+S39=C39," ","GRESEALA")</f>
        <v> </v>
      </c>
      <c r="AM33" s="102" t="str">
        <f>IF(T39+U39+V39=C39," ","GRESEALA")</f>
        <v> </v>
      </c>
      <c r="AN33" s="102" t="str">
        <f>IF(W39+X39+Y39+Z39+AA39+AB39+AC39+AD39+AE39+AF39+AG39+AH39&gt;=C39," ","GRESEALA")</f>
        <v> </v>
      </c>
      <c r="AO33" s="102" t="str">
        <f>IF(AF12+AF16+AF39+AF43&gt;=AF10," ","GRESEALA")</f>
        <v> </v>
      </c>
      <c r="AP33" s="102" t="str">
        <f>IF(AG12+AG16+AG39+AG43&gt;=AG10," ","GRESEALA")</f>
        <v> </v>
      </c>
      <c r="AQ33" s="102" t="str">
        <f>IF(AH12+AH16+AH39+AH43&gt;=AH10," ","GRESEALA")</f>
        <v> </v>
      </c>
      <c r="AR33" s="102" t="str">
        <f>IF(C13+C17+C18+C21+C22+C25+C26+C27+C28+C32+C33+C34+C35+C40+C41+C44+C45&gt;=C11," ","GRESEALA")</f>
        <v> </v>
      </c>
      <c r="AS33" s="102" t="str">
        <f>IF(D13+D17+D18+D21+D22+D25+D26+D27+D28+D32+D33+D34+D35+D40+D41+D44+D45&gt;=D11," ","GRESEALA")</f>
        <v> </v>
      </c>
      <c r="AT33" s="102" t="str">
        <f aca="true" t="shared" si="14" ref="AT33:BB33">IF(E13+E17+E18+E21+E22+E25+E26+E27+E28+E32+E33+E34+E35+E40+E41+E44+E45&gt;=E11," ","GRESEALA")</f>
        <v> </v>
      </c>
      <c r="AU33" s="102" t="str">
        <f t="shared" si="14"/>
        <v> </v>
      </c>
      <c r="AV33" s="102" t="str">
        <f t="shared" si="14"/>
        <v> </v>
      </c>
      <c r="AW33" s="102" t="str">
        <f t="shared" si="14"/>
        <v> </v>
      </c>
      <c r="AX33" s="102" t="str">
        <f t="shared" si="14"/>
        <v> </v>
      </c>
      <c r="AY33" s="102" t="str">
        <f t="shared" si="14"/>
        <v> </v>
      </c>
      <c r="AZ33" s="102" t="str">
        <f t="shared" si="14"/>
        <v> </v>
      </c>
      <c r="BA33" s="102" t="str">
        <f t="shared" si="14"/>
        <v> </v>
      </c>
      <c r="BB33" s="102" t="str">
        <f t="shared" si="14"/>
        <v> </v>
      </c>
    </row>
    <row r="34" spans="1:54" ht="56.25" customHeight="1">
      <c r="A34" s="30">
        <v>12</v>
      </c>
      <c r="B34" s="92" t="s">
        <v>66</v>
      </c>
      <c r="C34" s="31">
        <f t="shared" si="12"/>
        <v>0</v>
      </c>
      <c r="D34" s="31"/>
      <c r="E34" s="3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102" t="str">
        <f>IF(D40+E40=C40," ","GRESEALA")</f>
        <v> </v>
      </c>
      <c r="AJ34" s="102" t="str">
        <f>IF(F40+H40+I40+J40=C40," ","GRESEALA")</f>
        <v> </v>
      </c>
      <c r="AK34" s="102" t="str">
        <f>IF(L40+M40=C40," ","GRESEALA")</f>
        <v> </v>
      </c>
      <c r="AL34" s="102" t="str">
        <f>IF(N40+O40+P40+Q40+R40+S40=C40," ","GRESEALA")</f>
        <v> </v>
      </c>
      <c r="AM34" s="102" t="str">
        <f>IF(T40+U40+V40=C40," ","GRESEALA")</f>
        <v> </v>
      </c>
      <c r="AN34" s="102" t="str">
        <f>IF(W40+X40+Y40+Z40+AA40+AB40+AC40+AD40+AE40+AF40+AG40+AH40&gt;=C40," ","GRESEALA")</f>
        <v> </v>
      </c>
      <c r="AO34" s="102" t="str">
        <f>IF(N13+N17+N18+N21+N22+N25+N26+N27+N28+N32+N33+N34+N35+N40+N41+N44+N45&gt;=N11," ","GRESEALA")</f>
        <v> </v>
      </c>
      <c r="AP34" s="102" t="str">
        <f>IF(O13+O17+O18+O21+O22+O25+O26+O27+O28+O32+O33+O34+O35+O40+O41+O44+O45&gt;=O11," ","GRESEALA")</f>
        <v> </v>
      </c>
      <c r="AQ34" s="102" t="str">
        <f aca="true" t="shared" si="15" ref="AQ34:BB34">IF(P13+P17+P18+P21+P22+P25+P26+P27+P28+P32+P33+P34+P35+P40+P41+P44+P45&gt;=P11," ","GRESEALA")</f>
        <v> </v>
      </c>
      <c r="AR34" s="102" t="str">
        <f t="shared" si="15"/>
        <v> </v>
      </c>
      <c r="AS34" s="102" t="str">
        <f t="shared" si="15"/>
        <v> </v>
      </c>
      <c r="AT34" s="102" t="str">
        <f t="shared" si="15"/>
        <v> </v>
      </c>
      <c r="AU34" s="102" t="str">
        <f t="shared" si="15"/>
        <v> </v>
      </c>
      <c r="AV34" s="102" t="str">
        <f t="shared" si="15"/>
        <v> </v>
      </c>
      <c r="AW34" s="102" t="str">
        <f t="shared" si="15"/>
        <v> </v>
      </c>
      <c r="AX34" s="102" t="str">
        <f t="shared" si="15"/>
        <v> </v>
      </c>
      <c r="AY34" s="102" t="str">
        <f t="shared" si="15"/>
        <v> </v>
      </c>
      <c r="AZ34" s="102" t="str">
        <f t="shared" si="15"/>
        <v> </v>
      </c>
      <c r="BA34" s="102" t="str">
        <f t="shared" si="15"/>
        <v> </v>
      </c>
      <c r="BB34" s="102" t="str">
        <f t="shared" si="15"/>
        <v> </v>
      </c>
    </row>
    <row r="35" spans="1:54" ht="45.75" customHeight="1" hidden="1">
      <c r="A35" s="22"/>
      <c r="B35" s="89" t="s">
        <v>100</v>
      </c>
      <c r="C35" s="29">
        <f>C37+C38</f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102" t="str">
        <f aca="true" t="shared" si="16" ref="AI35:AI40">IF(D43+E43=C43," ","GRESEALA")</f>
        <v> </v>
      </c>
      <c r="AJ35" s="102" t="str">
        <f aca="true" t="shared" si="17" ref="AJ35:AJ40">IF(F43+H43+I43+J43=C43," ","GRESEALA")</f>
        <v> </v>
      </c>
      <c r="AK35" s="102" t="str">
        <f aca="true" t="shared" si="18" ref="AK35:AK40">IF(L43+M43=C43," ","GRESEALA")</f>
        <v> </v>
      </c>
      <c r="AL35" s="102" t="str">
        <f aca="true" t="shared" si="19" ref="AL35:AL40">IF(N43+O43+P43+Q43+R43+S43=C43," ","GRESEALA")</f>
        <v> </v>
      </c>
      <c r="AM35" s="102" t="str">
        <f aca="true" t="shared" si="20" ref="AM35:AM40">IF(T43+U43+V43=C43," ","GRESEALA")</f>
        <v> </v>
      </c>
      <c r="AN35" s="102" t="str">
        <f aca="true" t="shared" si="21" ref="AN35:AN40">IF(W43+X43+Y43+Z43+AA43+AB43+AC43+AD43+AE43+AF43+AG43+AH43&gt;=C43," ","GRESEALA")</f>
        <v> </v>
      </c>
      <c r="AO35" s="102" t="str">
        <f>IF(AB13+AB17+AB18+AB21+AB22+AB25+AB26+AB27+AB28+AB32+AB33+AB34+AB35+AB40+AB41+AB44+AB45&gt;=AB11," ","GRESEALA")</f>
        <v> </v>
      </c>
      <c r="AP35" s="102" t="str">
        <f aca="true" t="shared" si="22" ref="AP35:AU35">IF(AC13+AC17+AC18+AC21+AC22+AC25+AC26+AC27+AC28+AC32+AC33+AC34+AC35+AC40+AC41+AC44+AC45&gt;=AC11," ","GRESEALA")</f>
        <v> </v>
      </c>
      <c r="AQ35" s="102" t="str">
        <f t="shared" si="22"/>
        <v> </v>
      </c>
      <c r="AR35" s="102" t="str">
        <f t="shared" si="22"/>
        <v> </v>
      </c>
      <c r="AS35" s="102" t="str">
        <f t="shared" si="22"/>
        <v> </v>
      </c>
      <c r="AT35" s="102" t="str">
        <f t="shared" si="22"/>
        <v> </v>
      </c>
      <c r="AU35" s="102" t="str">
        <f t="shared" si="22"/>
        <v> </v>
      </c>
      <c r="AV35" s="102" t="str">
        <f>IF(AH25&lt;=C25," ","GRESEALA")</f>
        <v> </v>
      </c>
      <c r="AW35" s="102" t="str">
        <f>IF(AH26&lt;=AH26," ","GRESEALA")</f>
        <v> </v>
      </c>
      <c r="AX35" s="113"/>
      <c r="AY35" s="113"/>
      <c r="AZ35" s="113"/>
      <c r="BA35" s="113"/>
      <c r="BB35" s="113"/>
    </row>
    <row r="36" spans="1:54" ht="38.25" customHeight="1" hidden="1">
      <c r="A36" s="87"/>
      <c r="B36" s="97" t="s">
        <v>46</v>
      </c>
      <c r="C36" s="32">
        <f aca="true" t="shared" si="23" ref="C36:C44">L36+M36</f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102" t="str">
        <f t="shared" si="16"/>
        <v> </v>
      </c>
      <c r="AJ36" s="102" t="str">
        <f t="shared" si="17"/>
        <v> </v>
      </c>
      <c r="AK36" s="102" t="str">
        <f t="shared" si="18"/>
        <v> </v>
      </c>
      <c r="AL36" s="102" t="str">
        <f t="shared" si="19"/>
        <v> </v>
      </c>
      <c r="AM36" s="102" t="str">
        <f t="shared" si="20"/>
        <v> </v>
      </c>
      <c r="AN36" s="102" t="str">
        <f t="shared" si="21"/>
        <v> </v>
      </c>
      <c r="AO36" s="102" t="str">
        <f>IF(AH10&lt;=C10," ","GRESEALA")</f>
        <v> </v>
      </c>
      <c r="AP36" s="102" t="str">
        <f>IF(AH11&lt;=C11," ","GRESEALA")</f>
        <v> </v>
      </c>
      <c r="AQ36" s="102" t="str">
        <f>IF(AH12&lt;=C12," ","GRESEALA")</f>
        <v> </v>
      </c>
      <c r="AR36" s="102" t="str">
        <f>IF(AH13&lt;=C13," ","GRESEALA")</f>
        <v> </v>
      </c>
      <c r="AS36" s="102" t="str">
        <f>IF(AH14&lt;=C14," ","GRESEALA")</f>
        <v> </v>
      </c>
      <c r="AT36" s="102" t="str">
        <f>IF(AH15&lt;=C15," ","GRESEALA")</f>
        <v> </v>
      </c>
      <c r="AU36" s="102" t="str">
        <f>IF(AH16&lt;=C16," ","GRESEALA")</f>
        <v> </v>
      </c>
      <c r="AV36" s="102" t="str">
        <f>IF(AH21&lt;=C21," ","GRESEALA")</f>
        <v> </v>
      </c>
      <c r="AW36" s="102" t="str">
        <f>IF(AH17&lt;=C17," ","GRESEALA")</f>
        <v> </v>
      </c>
      <c r="AX36" s="102" t="str">
        <f>IF(AH18&lt;=C18," ","GRESEALA")</f>
        <v> </v>
      </c>
      <c r="AY36" s="102" t="str">
        <f>IF(AH19&lt;=C19," ","GRESEALA")</f>
        <v> </v>
      </c>
      <c r="AZ36" s="102" t="str">
        <f>IF(AH20&lt;=C20," ","GRESEALA")</f>
        <v> </v>
      </c>
      <c r="BA36" s="102" t="str">
        <f>IF(AH22&lt;=C22," ","GRESEALA")</f>
        <v> </v>
      </c>
      <c r="BB36" s="102" t="str">
        <f>IF(AH23&lt;=C23," ","GRESEALA")</f>
        <v> </v>
      </c>
    </row>
    <row r="37" spans="1:54" ht="42.75" customHeight="1" hidden="1">
      <c r="A37" s="87"/>
      <c r="B37" s="97" t="s">
        <v>47</v>
      </c>
      <c r="C37" s="32">
        <f t="shared" si="23"/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102" t="str">
        <f t="shared" si="16"/>
        <v> </v>
      </c>
      <c r="AJ37" s="102" t="str">
        <f t="shared" si="17"/>
        <v> </v>
      </c>
      <c r="AK37" s="102" t="str">
        <f t="shared" si="18"/>
        <v> </v>
      </c>
      <c r="AL37" s="102" t="str">
        <f t="shared" si="19"/>
        <v> </v>
      </c>
      <c r="AM37" s="102" t="str">
        <f t="shared" si="20"/>
        <v> </v>
      </c>
      <c r="AN37" s="102" t="str">
        <f t="shared" si="21"/>
        <v> </v>
      </c>
      <c r="AO37" s="102" t="str">
        <f>IF(AH24&lt;=C24," ","GRESEALA")</f>
        <v> </v>
      </c>
      <c r="AP37" s="102" t="str">
        <f>IF(AH27&lt;=C27," ","GRESEALA")</f>
        <v> </v>
      </c>
      <c r="AQ37" s="102" t="str">
        <f>IF(AH28&lt;=C28," ","GRESEALA")</f>
        <v> </v>
      </c>
      <c r="AR37" s="102" t="str">
        <f>IF(AH29&lt;=C29," ","GRESEALA")</f>
        <v> </v>
      </c>
      <c r="AS37" s="102" t="str">
        <f>IF(AH30&lt;=C30," ","GRESEALA")</f>
        <v> </v>
      </c>
      <c r="AT37" s="102" t="str">
        <f>IF(AH32&lt;=C32," ","GRESEALA")</f>
        <v> </v>
      </c>
      <c r="AU37" s="102"/>
      <c r="AV37" s="102"/>
      <c r="AW37" s="102"/>
      <c r="AX37" s="102" t="str">
        <f>IF(AH33&lt;=C33," ","GRESEALA")</f>
        <v> </v>
      </c>
      <c r="AY37" s="102" t="str">
        <f>IF(AH34&lt;=C34," ","GRESEALA")</f>
        <v> </v>
      </c>
      <c r="AZ37" s="102" t="str">
        <f>IF(AH35&lt;=C35," ","GRESEALA")</f>
        <v> </v>
      </c>
      <c r="BA37" s="102" t="str">
        <f>IF(AH36&lt;=C36," ","GRESEALA")</f>
        <v> </v>
      </c>
      <c r="BB37" s="102" t="str">
        <f>IF(AH37&lt;=C37," ","GRESEALA")</f>
        <v> </v>
      </c>
    </row>
    <row r="38" spans="1:54" ht="42.75" customHeight="1" hidden="1">
      <c r="A38" s="87"/>
      <c r="B38" s="97" t="s">
        <v>48</v>
      </c>
      <c r="C38" s="31">
        <f t="shared" si="23"/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102" t="str">
        <f t="shared" si="16"/>
        <v> </v>
      </c>
      <c r="AJ38" s="102" t="str">
        <f t="shared" si="17"/>
        <v> </v>
      </c>
      <c r="AK38" s="102" t="str">
        <f t="shared" si="18"/>
        <v> </v>
      </c>
      <c r="AL38" s="102" t="str">
        <f t="shared" si="19"/>
        <v> </v>
      </c>
      <c r="AM38" s="102" t="str">
        <f t="shared" si="20"/>
        <v> </v>
      </c>
      <c r="AN38" s="102" t="str">
        <f t="shared" si="21"/>
        <v> </v>
      </c>
      <c r="AO38" s="102" t="str">
        <f>IF(AH38&lt;=C38," ","GRESEALA")</f>
        <v> </v>
      </c>
      <c r="AP38" s="102" t="str">
        <f>IF(AH39&lt;=C39," ","GRESEALA")</f>
        <v> </v>
      </c>
      <c r="AQ38" s="102" t="str">
        <f>IF(AH40&lt;=C40," ","GRESEALA")</f>
        <v> </v>
      </c>
      <c r="AR38" s="102" t="str">
        <f>IF(AH41&lt;=C41," ","GRESEALA")</f>
        <v> </v>
      </c>
      <c r="AS38" s="102" t="str">
        <f>IF(AH42&lt;=C42," ","GRESEALA")</f>
        <v> </v>
      </c>
      <c r="AT38" s="102" t="str">
        <f>IF(AH43&lt;=C43," ","GRESEALA")</f>
        <v> </v>
      </c>
      <c r="AU38" s="102" t="str">
        <f>IF(AH44&lt;=C44," ","GRESEALA")</f>
        <v> </v>
      </c>
      <c r="AV38" s="102" t="str">
        <f>IF(AH45&lt;=C45," ","GRESEALA")</f>
        <v> </v>
      </c>
      <c r="AW38" s="102" t="str">
        <f>IF(AH46&lt;=C46," ","GRESEALA")</f>
        <v> </v>
      </c>
      <c r="AX38" s="102" t="str">
        <f>IF(AH47&lt;=C47," ","GRESEALA")</f>
        <v> </v>
      </c>
      <c r="AY38" s="102" t="str">
        <f>IF(AH48&lt;=C48," ","GRESEALA")</f>
        <v> </v>
      </c>
      <c r="AZ38" s="102" t="str">
        <f>IF((T18=0)*AND(T19=0)*AND(T20=0),"  ","GRESEALA")</f>
        <v>  </v>
      </c>
      <c r="BA38" s="114"/>
      <c r="BB38" s="114"/>
    </row>
    <row r="39" spans="1:157" s="6" customFormat="1" ht="77.25" customHeight="1">
      <c r="A39" s="85">
        <v>13.1</v>
      </c>
      <c r="B39" s="90" t="s">
        <v>67</v>
      </c>
      <c r="C39" s="20">
        <f t="shared" si="23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02" t="str">
        <f t="shared" si="16"/>
        <v> </v>
      </c>
      <c r="AJ39" s="102" t="str">
        <f t="shared" si="17"/>
        <v> </v>
      </c>
      <c r="AK39" s="102" t="str">
        <f t="shared" si="18"/>
        <v> </v>
      </c>
      <c r="AL39" s="102" t="str">
        <f t="shared" si="19"/>
        <v> </v>
      </c>
      <c r="AM39" s="102" t="str">
        <f t="shared" si="20"/>
        <v> </v>
      </c>
      <c r="AN39" s="102" t="str">
        <f t="shared" si="21"/>
        <v> </v>
      </c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</row>
    <row r="40" spans="1:54" ht="72" customHeight="1">
      <c r="A40" s="30">
        <v>13</v>
      </c>
      <c r="B40" s="92" t="s">
        <v>68</v>
      </c>
      <c r="C40" s="31">
        <f t="shared" si="23"/>
        <v>0</v>
      </c>
      <c r="D40" s="31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102" t="str">
        <f t="shared" si="16"/>
        <v> </v>
      </c>
      <c r="AJ40" s="102" t="str">
        <f t="shared" si="17"/>
        <v> </v>
      </c>
      <c r="AK40" s="102" t="str">
        <f t="shared" si="18"/>
        <v> </v>
      </c>
      <c r="AL40" s="102" t="str">
        <f t="shared" si="19"/>
        <v> </v>
      </c>
      <c r="AM40" s="102" t="str">
        <f t="shared" si="20"/>
        <v> </v>
      </c>
      <c r="AN40" s="102" t="str">
        <f t="shared" si="21"/>
        <v> </v>
      </c>
      <c r="AO40" s="116"/>
      <c r="AP40" s="115"/>
      <c r="AQ40" s="116"/>
      <c r="AR40" s="115"/>
      <c r="AS40" s="116"/>
      <c r="AT40" s="116"/>
      <c r="AU40" s="116"/>
      <c r="AV40" s="115"/>
      <c r="AW40" s="116"/>
      <c r="AX40" s="115"/>
      <c r="AY40" s="116"/>
      <c r="AZ40" s="116"/>
      <c r="BA40" s="116"/>
      <c r="BB40" s="117"/>
    </row>
    <row r="41" spans="1:54" ht="57.75" customHeight="1">
      <c r="A41" s="30">
        <v>14</v>
      </c>
      <c r="B41" s="92" t="s">
        <v>49</v>
      </c>
      <c r="C41" s="31">
        <f t="shared" si="23"/>
        <v>400</v>
      </c>
      <c r="D41" s="31">
        <v>50</v>
      </c>
      <c r="E41" s="31">
        <v>350</v>
      </c>
      <c r="F41" s="34">
        <v>50</v>
      </c>
      <c r="G41" s="34">
        <v>20</v>
      </c>
      <c r="H41" s="34">
        <v>150</v>
      </c>
      <c r="I41" s="34">
        <v>100</v>
      </c>
      <c r="J41" s="34">
        <v>100</v>
      </c>
      <c r="K41" s="34">
        <v>50</v>
      </c>
      <c r="L41" s="34">
        <v>50</v>
      </c>
      <c r="M41" s="34">
        <v>350</v>
      </c>
      <c r="N41" s="34">
        <v>50</v>
      </c>
      <c r="O41" s="34">
        <v>150</v>
      </c>
      <c r="P41" s="34">
        <v>100</v>
      </c>
      <c r="Q41" s="34">
        <v>100</v>
      </c>
      <c r="R41" s="34"/>
      <c r="S41" s="34"/>
      <c r="T41" s="34">
        <v>360</v>
      </c>
      <c r="U41" s="34">
        <v>40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>
        <v>400</v>
      </c>
      <c r="AI41" s="102" t="str">
        <f>IF(C46+C47+C48=C45," ","GRESEALA")</f>
        <v> </v>
      </c>
      <c r="AJ41" s="102" t="str">
        <f>IF(D46+D47+D48=D45," ","GRESEALA")</f>
        <v> </v>
      </c>
      <c r="AK41" s="102" t="str">
        <f>IF(E46+E47+E48=E45," ","GRESEALA")</f>
        <v> </v>
      </c>
      <c r="AL41" s="102" t="str">
        <f>IF(F46+F47+F48=F45," ","GRESEALA")</f>
        <v> </v>
      </c>
      <c r="AM41" s="102" t="str">
        <f>IF(G46+G47+G48=G45," ","GRESEALA")</f>
        <v> </v>
      </c>
      <c r="AN41" s="102" t="str">
        <f aca="true" t="shared" si="24" ref="AN41:BB41">IF(H46+H47+H48=H45," ","GRESEALA")</f>
        <v> </v>
      </c>
      <c r="AO41" s="102" t="str">
        <f t="shared" si="24"/>
        <v> </v>
      </c>
      <c r="AP41" s="102" t="str">
        <f t="shared" si="24"/>
        <v> </v>
      </c>
      <c r="AQ41" s="102" t="str">
        <f t="shared" si="24"/>
        <v> </v>
      </c>
      <c r="AR41" s="102" t="str">
        <f t="shared" si="24"/>
        <v> </v>
      </c>
      <c r="AS41" s="102" t="str">
        <f t="shared" si="24"/>
        <v> </v>
      </c>
      <c r="AT41" s="102" t="str">
        <f t="shared" si="24"/>
        <v> </v>
      </c>
      <c r="AU41" s="102" t="str">
        <f t="shared" si="24"/>
        <v> </v>
      </c>
      <c r="AV41" s="102" t="str">
        <f t="shared" si="24"/>
        <v> </v>
      </c>
      <c r="AW41" s="102" t="str">
        <f t="shared" si="24"/>
        <v> </v>
      </c>
      <c r="AX41" s="102" t="str">
        <f t="shared" si="24"/>
        <v> </v>
      </c>
      <c r="AY41" s="102" t="str">
        <f t="shared" si="24"/>
        <v> </v>
      </c>
      <c r="AZ41" s="102" t="str">
        <f t="shared" si="24"/>
        <v> </v>
      </c>
      <c r="BA41" s="102" t="str">
        <f t="shared" si="24"/>
        <v> </v>
      </c>
      <c r="BB41" s="102" t="str">
        <f t="shared" si="24"/>
        <v> </v>
      </c>
    </row>
    <row r="42" spans="1:54" ht="64.5" customHeight="1" hidden="1">
      <c r="A42" s="30"/>
      <c r="B42" s="91" t="s">
        <v>50</v>
      </c>
      <c r="C42" s="31">
        <f t="shared" si="23"/>
        <v>0</v>
      </c>
      <c r="D42" s="31"/>
      <c r="E42" s="3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102" t="str">
        <f>IF(W46+W47+W48=W45," ","GRESEALA")</f>
        <v> </v>
      </c>
      <c r="AJ42" s="102" t="str">
        <f aca="true" t="shared" si="25" ref="AJ42:AT42">IF(X46+X47+X48=X45," ","GRESEALA")</f>
        <v> </v>
      </c>
      <c r="AK42" s="102" t="str">
        <f t="shared" si="25"/>
        <v> </v>
      </c>
      <c r="AL42" s="102" t="str">
        <f t="shared" si="25"/>
        <v> </v>
      </c>
      <c r="AM42" s="102" t="str">
        <f t="shared" si="25"/>
        <v> </v>
      </c>
      <c r="AN42" s="102" t="str">
        <f t="shared" si="25"/>
        <v> </v>
      </c>
      <c r="AO42" s="102" t="str">
        <f t="shared" si="25"/>
        <v> </v>
      </c>
      <c r="AP42" s="102" t="str">
        <f t="shared" si="25"/>
        <v> </v>
      </c>
      <c r="AQ42" s="102" t="str">
        <f t="shared" si="25"/>
        <v> </v>
      </c>
      <c r="AR42" s="102" t="str">
        <f t="shared" si="25"/>
        <v> </v>
      </c>
      <c r="AS42" s="102" t="str">
        <f t="shared" si="25"/>
        <v> </v>
      </c>
      <c r="AT42" s="102" t="str">
        <f t="shared" si="25"/>
        <v> </v>
      </c>
      <c r="AU42" s="111"/>
      <c r="AV42" s="111"/>
      <c r="AW42" s="111"/>
      <c r="AX42" s="111"/>
      <c r="AY42" s="107"/>
      <c r="AZ42" s="111"/>
      <c r="BA42" s="111"/>
      <c r="BB42" s="111"/>
    </row>
    <row r="43" spans="1:157" s="6" customFormat="1" ht="57.75" customHeight="1">
      <c r="A43" s="85">
        <v>15.1</v>
      </c>
      <c r="B43" s="90" t="s">
        <v>110</v>
      </c>
      <c r="C43" s="39">
        <f t="shared" si="23"/>
        <v>8</v>
      </c>
      <c r="D43" s="20">
        <v>4</v>
      </c>
      <c r="E43" s="20">
        <v>4</v>
      </c>
      <c r="F43" s="20">
        <v>8</v>
      </c>
      <c r="G43" s="20">
        <v>0</v>
      </c>
      <c r="H43" s="20"/>
      <c r="I43" s="40"/>
      <c r="J43" s="40"/>
      <c r="K43" s="40"/>
      <c r="L43" s="20">
        <v>4</v>
      </c>
      <c r="M43" s="20">
        <v>4</v>
      </c>
      <c r="N43" s="20"/>
      <c r="O43" s="20"/>
      <c r="P43" s="20">
        <v>8</v>
      </c>
      <c r="Q43" s="20"/>
      <c r="R43" s="20"/>
      <c r="S43" s="20"/>
      <c r="T43" s="20">
        <v>8</v>
      </c>
      <c r="U43" s="20"/>
      <c r="V43" s="20"/>
      <c r="W43" s="20"/>
      <c r="X43" s="20"/>
      <c r="Y43" s="20"/>
      <c r="Z43" s="20"/>
      <c r="AA43" s="20"/>
      <c r="AB43" s="20">
        <v>8</v>
      </c>
      <c r="AC43" s="20"/>
      <c r="AD43" s="20"/>
      <c r="AE43" s="20"/>
      <c r="AF43" s="20"/>
      <c r="AG43" s="20"/>
      <c r="AH43" s="20"/>
      <c r="AI43" s="102" t="str">
        <f>IF(C12+C16+C39+C43&gt;=C10," ","GRESEALA")</f>
        <v> </v>
      </c>
      <c r="AJ43" s="102" t="str">
        <f aca="true" t="shared" si="26" ref="AJ43:BB43">IF(D12+D16+D39+D43&gt;=D10," ","GRESEALA")</f>
        <v> </v>
      </c>
      <c r="AK43" s="102" t="str">
        <f t="shared" si="26"/>
        <v> </v>
      </c>
      <c r="AL43" s="102" t="str">
        <f t="shared" si="26"/>
        <v> </v>
      </c>
      <c r="AM43" s="102" t="str">
        <f t="shared" si="26"/>
        <v> </v>
      </c>
      <c r="AN43" s="102" t="str">
        <f t="shared" si="26"/>
        <v> </v>
      </c>
      <c r="AO43" s="102" t="str">
        <f t="shared" si="26"/>
        <v> </v>
      </c>
      <c r="AP43" s="102" t="str">
        <f t="shared" si="26"/>
        <v> </v>
      </c>
      <c r="AQ43" s="102" t="str">
        <f t="shared" si="26"/>
        <v> </v>
      </c>
      <c r="AR43" s="102" t="str">
        <f t="shared" si="26"/>
        <v> </v>
      </c>
      <c r="AS43" s="102" t="str">
        <f t="shared" si="26"/>
        <v> </v>
      </c>
      <c r="AT43" s="102" t="str">
        <f t="shared" si="26"/>
        <v> </v>
      </c>
      <c r="AU43" s="102" t="str">
        <f t="shared" si="26"/>
        <v> </v>
      </c>
      <c r="AV43" s="102" t="str">
        <f t="shared" si="26"/>
        <v> </v>
      </c>
      <c r="AW43" s="102" t="str">
        <f t="shared" si="26"/>
        <v> </v>
      </c>
      <c r="AX43" s="102" t="str">
        <f t="shared" si="26"/>
        <v> </v>
      </c>
      <c r="AY43" s="102" t="str">
        <f t="shared" si="26"/>
        <v> </v>
      </c>
      <c r="AZ43" s="102" t="str">
        <f t="shared" si="26"/>
        <v> </v>
      </c>
      <c r="BA43" s="102" t="str">
        <f t="shared" si="26"/>
        <v> </v>
      </c>
      <c r="BB43" s="102" t="str">
        <f t="shared" si="26"/>
        <v> 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</row>
    <row r="44" spans="1:54" ht="64.5" customHeight="1">
      <c r="A44" s="30">
        <v>15</v>
      </c>
      <c r="B44" s="92" t="s">
        <v>111</v>
      </c>
      <c r="C44" s="84">
        <f t="shared" si="23"/>
        <v>8</v>
      </c>
      <c r="D44" s="31">
        <v>4</v>
      </c>
      <c r="E44" s="31">
        <v>4</v>
      </c>
      <c r="F44" s="34">
        <v>8</v>
      </c>
      <c r="G44" s="34">
        <v>0</v>
      </c>
      <c r="H44" s="34"/>
      <c r="I44" s="41"/>
      <c r="J44" s="41"/>
      <c r="K44" s="41"/>
      <c r="L44" s="34">
        <v>4</v>
      </c>
      <c r="M44" s="34">
        <v>4</v>
      </c>
      <c r="N44" s="34"/>
      <c r="O44" s="34"/>
      <c r="P44" s="34">
        <v>8</v>
      </c>
      <c r="Q44" s="34"/>
      <c r="R44" s="34"/>
      <c r="S44" s="34"/>
      <c r="T44" s="34">
        <v>8</v>
      </c>
      <c r="U44" s="34"/>
      <c r="V44" s="34"/>
      <c r="W44" s="34"/>
      <c r="X44" s="34"/>
      <c r="Y44" s="34"/>
      <c r="Z44" s="34"/>
      <c r="AA44" s="34"/>
      <c r="AB44" s="34">
        <v>8</v>
      </c>
      <c r="AC44" s="34"/>
      <c r="AD44" s="34"/>
      <c r="AE44" s="34"/>
      <c r="AF44" s="34"/>
      <c r="AG44" s="34"/>
      <c r="AH44" s="34"/>
      <c r="AI44" s="102" t="str">
        <f>IF(W12+W16+W39+W43&gt;=W10," ","GRESEALA")</f>
        <v> </v>
      </c>
      <c r="AJ44" s="102" t="str">
        <f aca="true" t="shared" si="27" ref="AJ44:AT44">IF(X12+X16+X39+X43&gt;=X10," ","GRESEALA")</f>
        <v> </v>
      </c>
      <c r="AK44" s="102" t="str">
        <f t="shared" si="27"/>
        <v> </v>
      </c>
      <c r="AL44" s="102" t="str">
        <f t="shared" si="27"/>
        <v> </v>
      </c>
      <c r="AM44" s="102" t="str">
        <f t="shared" si="27"/>
        <v> </v>
      </c>
      <c r="AN44" s="102" t="str">
        <f t="shared" si="27"/>
        <v> </v>
      </c>
      <c r="AO44" s="102" t="str">
        <f t="shared" si="27"/>
        <v> </v>
      </c>
      <c r="AP44" s="102" t="str">
        <f t="shared" si="27"/>
        <v> </v>
      </c>
      <c r="AQ44" s="102" t="str">
        <f t="shared" si="27"/>
        <v> </v>
      </c>
      <c r="AR44" s="102" t="str">
        <f t="shared" si="27"/>
        <v> </v>
      </c>
      <c r="AS44" s="102" t="str">
        <f t="shared" si="27"/>
        <v> </v>
      </c>
      <c r="AT44" s="102" t="str">
        <f t="shared" si="27"/>
        <v> </v>
      </c>
      <c r="AU44" s="7"/>
      <c r="AV44" s="7"/>
      <c r="AW44" s="7"/>
      <c r="AX44" s="7"/>
      <c r="AY44" s="7"/>
      <c r="AZ44" s="7"/>
      <c r="BA44" s="7"/>
      <c r="BB44" s="7"/>
    </row>
    <row r="45" spans="1:54" ht="61.5" customHeight="1">
      <c r="A45" s="22">
        <v>16</v>
      </c>
      <c r="B45" s="98" t="s">
        <v>112</v>
      </c>
      <c r="C45" s="29">
        <f>C46+C47+C48</f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52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4"/>
      <c r="AV45" s="54"/>
      <c r="AW45" s="54"/>
      <c r="AX45" s="54"/>
      <c r="AZ45" s="54"/>
      <c r="BA45" s="54"/>
      <c r="BB45" s="54"/>
    </row>
    <row r="46" spans="1:54" ht="34.5" customHeight="1">
      <c r="A46" s="30" t="s">
        <v>107</v>
      </c>
      <c r="B46" s="99"/>
      <c r="C46" s="32">
        <f>L46+M46</f>
        <v>0</v>
      </c>
      <c r="D46" s="32"/>
      <c r="E46" s="3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52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4"/>
      <c r="AV46" s="54"/>
      <c r="AW46" s="54"/>
      <c r="AX46" s="54"/>
      <c r="AZ46" s="55"/>
      <c r="BA46" s="55"/>
      <c r="BB46" s="55"/>
    </row>
    <row r="47" spans="1:54" ht="34.5" customHeight="1">
      <c r="A47" s="30" t="s">
        <v>108</v>
      </c>
      <c r="B47" s="100"/>
      <c r="C47" s="32">
        <f>L47+M47</f>
        <v>0</v>
      </c>
      <c r="D47" s="32"/>
      <c r="E47" s="3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52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4"/>
      <c r="AV47" s="54"/>
      <c r="AW47" s="54"/>
      <c r="AX47" s="54"/>
      <c r="AY47" s="54"/>
      <c r="AZ47" s="54"/>
      <c r="BA47" s="54"/>
      <c r="BB47" s="54"/>
    </row>
    <row r="48" spans="1:54" ht="34.5" customHeight="1">
      <c r="A48" s="30" t="s">
        <v>109</v>
      </c>
      <c r="B48" s="101"/>
      <c r="C48" s="32">
        <f>L48+M48</f>
        <v>0</v>
      </c>
      <c r="D48" s="32"/>
      <c r="E48" s="32"/>
      <c r="F48" s="32"/>
      <c r="G48" s="32"/>
      <c r="H48" s="32"/>
      <c r="I48" s="32"/>
      <c r="J48" s="32"/>
      <c r="K48" s="32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52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4"/>
      <c r="AV48" s="54"/>
      <c r="AW48" s="54"/>
      <c r="AX48" s="54"/>
      <c r="AY48" s="54"/>
      <c r="AZ48" s="54"/>
      <c r="BA48" s="54"/>
      <c r="BB48" s="54"/>
    </row>
    <row r="49" spans="1:41" ht="24.75" customHeight="1">
      <c r="A49" s="119" t="s">
        <v>72</v>
      </c>
      <c r="B49" s="119"/>
      <c r="C49" s="119"/>
      <c r="D49" s="119"/>
      <c r="E49" s="119"/>
      <c r="F49" s="43"/>
      <c r="G49" s="43"/>
      <c r="H49" s="44"/>
      <c r="I49" s="44"/>
      <c r="J49" s="44"/>
      <c r="K49" s="21"/>
      <c r="L49" s="44"/>
      <c r="M49" s="1"/>
      <c r="N49" s="1"/>
      <c r="O49" s="1"/>
      <c r="P49" s="1"/>
      <c r="Q49" s="1"/>
      <c r="R49" s="1"/>
      <c r="S49" s="1"/>
      <c r="T49" s="1"/>
      <c r="U49" s="1"/>
      <c r="V49" s="1"/>
      <c r="AI49" s="45"/>
      <c r="AJ49" s="45"/>
      <c r="AK49" s="45"/>
      <c r="AL49" s="45"/>
      <c r="AM49" s="46"/>
      <c r="AN49" s="46"/>
      <c r="AO49" s="46"/>
    </row>
    <row r="51" spans="2:44" s="47" customFormat="1" ht="19.5" customHeight="1">
      <c r="B51" s="8" t="s">
        <v>51</v>
      </c>
      <c r="C51" s="42"/>
      <c r="D51" s="42"/>
      <c r="E51" s="42"/>
      <c r="F51" s="43"/>
      <c r="G51" s="43"/>
      <c r="H51" s="44"/>
      <c r="I51" s="44"/>
      <c r="J51" s="44"/>
      <c r="K51" s="21"/>
      <c r="L51" s="44"/>
      <c r="M51" s="21"/>
      <c r="N51" s="21"/>
      <c r="O51" s="43" t="s">
        <v>55</v>
      </c>
      <c r="P51" s="21"/>
      <c r="Q51" s="21"/>
      <c r="R51" s="21"/>
      <c r="S51" s="21"/>
      <c r="T51" s="21"/>
      <c r="U51" s="21"/>
      <c r="V51" s="43" t="s">
        <v>53</v>
      </c>
      <c r="W51" s="21"/>
      <c r="X51" s="21"/>
      <c r="Y51" s="21"/>
      <c r="Z51" s="21"/>
      <c r="AA51" s="21"/>
      <c r="AB51" s="21"/>
      <c r="AI51" s="48"/>
      <c r="AJ51" s="48"/>
      <c r="AK51" s="48"/>
      <c r="AL51" s="48"/>
      <c r="AM51" s="49"/>
      <c r="AN51" s="49"/>
      <c r="AO51" s="49"/>
      <c r="AP51" s="21"/>
      <c r="AQ51" s="21"/>
      <c r="AR51" s="21"/>
    </row>
    <row r="52" spans="2:44" s="47" customFormat="1" ht="19.5" customHeight="1">
      <c r="B52" s="118" t="s">
        <v>119</v>
      </c>
      <c r="N52" s="120" t="s">
        <v>120</v>
      </c>
      <c r="O52" s="120"/>
      <c r="P52" s="120"/>
      <c r="Q52" s="120"/>
      <c r="U52" s="121" t="s">
        <v>121</v>
      </c>
      <c r="V52" s="121"/>
      <c r="W52" s="121"/>
      <c r="X52" s="21"/>
      <c r="Y52" s="21"/>
      <c r="Z52" s="21"/>
      <c r="AA52" s="21"/>
      <c r="AB52" s="21"/>
      <c r="AE52" s="43"/>
      <c r="AI52" s="48"/>
      <c r="AJ52" s="48"/>
      <c r="AK52" s="48"/>
      <c r="AL52" s="48"/>
      <c r="AM52" s="49"/>
      <c r="AN52" s="49"/>
      <c r="AO52" s="49"/>
      <c r="AP52" s="21"/>
      <c r="AQ52" s="21"/>
      <c r="AR52" s="21"/>
    </row>
    <row r="53" spans="2:44" s="47" customFormat="1" ht="19.5" customHeight="1">
      <c r="B53" s="8"/>
      <c r="C53" s="42"/>
      <c r="D53" s="42"/>
      <c r="E53" s="42"/>
      <c r="F53" s="43"/>
      <c r="G53" s="43"/>
      <c r="H53" s="44"/>
      <c r="I53" s="44"/>
      <c r="J53" s="44"/>
      <c r="K53" s="21"/>
      <c r="L53" s="44"/>
      <c r="W53" s="21"/>
      <c r="X53" s="21"/>
      <c r="Y53" s="21"/>
      <c r="Z53" s="21"/>
      <c r="AA53" s="21"/>
      <c r="AB53" s="21"/>
      <c r="AI53" s="48"/>
      <c r="AJ53" s="48"/>
      <c r="AK53" s="48"/>
      <c r="AL53" s="48"/>
      <c r="AM53" s="49"/>
      <c r="AN53" s="49"/>
      <c r="AO53" s="49"/>
      <c r="AP53" s="21"/>
      <c r="AQ53" s="21"/>
      <c r="AR53" s="21"/>
    </row>
    <row r="54" spans="2:41" ht="19.5" customHeight="1">
      <c r="B54" s="8"/>
      <c r="C54" s="42"/>
      <c r="D54" s="42"/>
      <c r="E54" s="42"/>
      <c r="F54" s="43"/>
      <c r="G54" s="43"/>
      <c r="H54" s="44"/>
      <c r="I54" s="44"/>
      <c r="J54" s="44"/>
      <c r="K54" s="21"/>
      <c r="L54" s="44"/>
      <c r="M54" s="1"/>
      <c r="N54" s="1"/>
      <c r="O54" s="1"/>
      <c r="P54" s="1"/>
      <c r="Q54" s="1"/>
      <c r="R54" s="1"/>
      <c r="S54" s="1"/>
      <c r="T54" s="1"/>
      <c r="U54" s="1"/>
      <c r="V54" s="1"/>
      <c r="AI54" s="45"/>
      <c r="AJ54" s="45"/>
      <c r="AK54" s="45"/>
      <c r="AL54" s="45"/>
      <c r="AM54" s="46"/>
      <c r="AN54" s="46"/>
      <c r="AO54" s="46"/>
    </row>
    <row r="55" spans="2:41" ht="19.5" customHeight="1">
      <c r="B55" s="8"/>
      <c r="C55" s="42"/>
      <c r="D55" s="42"/>
      <c r="E55" s="42"/>
      <c r="F55" s="43"/>
      <c r="G55" s="43"/>
      <c r="H55" s="44"/>
      <c r="I55" s="44"/>
      <c r="J55" s="44"/>
      <c r="K55" s="21"/>
      <c r="L55" s="44"/>
      <c r="M55" s="1"/>
      <c r="N55" s="1"/>
      <c r="O55" s="1"/>
      <c r="P55" s="1"/>
      <c r="Q55" s="1"/>
      <c r="R55" s="1"/>
      <c r="S55" s="1"/>
      <c r="T55" s="1"/>
      <c r="U55" s="1"/>
      <c r="V55" s="1"/>
      <c r="AI55" s="45"/>
      <c r="AJ55" s="45"/>
      <c r="AK55" s="45"/>
      <c r="AL55" s="45"/>
      <c r="AM55" s="46"/>
      <c r="AN55" s="46"/>
      <c r="AO55" s="46"/>
    </row>
    <row r="56" spans="2:41" ht="19.5" customHeight="1">
      <c r="B56" s="8"/>
      <c r="C56" s="42"/>
      <c r="D56" s="42"/>
      <c r="E56" s="42"/>
      <c r="F56" s="43"/>
      <c r="G56" s="43"/>
      <c r="H56" s="44"/>
      <c r="I56" s="44"/>
      <c r="J56" s="44"/>
      <c r="K56" s="21"/>
      <c r="L56" s="44"/>
      <c r="M56" s="1"/>
      <c r="N56" s="1"/>
      <c r="O56" s="1"/>
      <c r="P56" s="1"/>
      <c r="Q56" s="1"/>
      <c r="R56" s="1"/>
      <c r="S56" s="1"/>
      <c r="T56" s="1"/>
      <c r="U56" s="1"/>
      <c r="V56" s="1"/>
      <c r="AI56" s="45"/>
      <c r="AJ56" s="45"/>
      <c r="AK56" s="45"/>
      <c r="AL56" s="45"/>
      <c r="AM56" s="46"/>
      <c r="AN56" s="46"/>
      <c r="AO56" s="46"/>
    </row>
    <row r="57" spans="2:41" ht="19.5" customHeight="1">
      <c r="B57" s="8"/>
      <c r="C57" s="42"/>
      <c r="D57" s="42"/>
      <c r="E57" s="42"/>
      <c r="F57" s="43"/>
      <c r="G57" s="43"/>
      <c r="H57" s="44"/>
      <c r="I57" s="44"/>
      <c r="J57" s="44"/>
      <c r="K57" s="21"/>
      <c r="L57" s="44"/>
      <c r="M57" s="1"/>
      <c r="N57" s="1"/>
      <c r="O57" s="1"/>
      <c r="P57" s="1"/>
      <c r="Q57" s="1"/>
      <c r="R57" s="1"/>
      <c r="S57" s="1"/>
      <c r="T57" s="1"/>
      <c r="U57" s="1"/>
      <c r="V57" s="1"/>
      <c r="AI57" s="45"/>
      <c r="AJ57" s="45"/>
      <c r="AK57" s="45"/>
      <c r="AL57" s="45"/>
      <c r="AM57" s="46"/>
      <c r="AN57" s="46"/>
      <c r="AO57" s="46"/>
    </row>
    <row r="58" spans="2:41" ht="19.5" customHeight="1">
      <c r="B58" s="8"/>
      <c r="C58" s="42"/>
      <c r="D58" s="42"/>
      <c r="E58" s="42"/>
      <c r="F58" s="43"/>
      <c r="G58" s="43"/>
      <c r="H58" s="44"/>
      <c r="I58" s="44"/>
      <c r="J58" s="44"/>
      <c r="K58" s="21"/>
      <c r="L58" s="44"/>
      <c r="M58" s="1"/>
      <c r="N58" s="1"/>
      <c r="O58" s="1"/>
      <c r="P58" s="1"/>
      <c r="Q58" s="1"/>
      <c r="R58" s="1"/>
      <c r="S58" s="1"/>
      <c r="T58" s="1"/>
      <c r="U58" s="1"/>
      <c r="V58" s="1"/>
      <c r="AI58" s="45"/>
      <c r="AJ58" s="45"/>
      <c r="AK58" s="45"/>
      <c r="AL58" s="45"/>
      <c r="AM58" s="46"/>
      <c r="AN58" s="46"/>
      <c r="AO58" s="46"/>
    </row>
    <row r="59" spans="2:41" ht="19.5" customHeight="1">
      <c r="B59" s="8"/>
      <c r="C59" s="42"/>
      <c r="D59" s="42"/>
      <c r="E59" s="42"/>
      <c r="F59" s="43"/>
      <c r="G59" s="43"/>
      <c r="H59" s="44"/>
      <c r="I59" s="44"/>
      <c r="J59" s="44"/>
      <c r="K59" s="21"/>
      <c r="L59" s="44"/>
      <c r="M59" s="1"/>
      <c r="N59" s="1"/>
      <c r="O59" s="1"/>
      <c r="P59" s="1"/>
      <c r="Q59" s="1"/>
      <c r="R59" s="1"/>
      <c r="S59" s="1"/>
      <c r="T59" s="1"/>
      <c r="U59" s="1"/>
      <c r="V59" s="1"/>
      <c r="AI59" s="45"/>
      <c r="AJ59" s="45"/>
      <c r="AK59" s="45"/>
      <c r="AL59" s="45"/>
      <c r="AM59" s="46"/>
      <c r="AN59" s="46"/>
      <c r="AO59" s="46"/>
    </row>
    <row r="60" spans="2:41" ht="19.5" customHeight="1">
      <c r="B60" s="8"/>
      <c r="C60" s="42"/>
      <c r="D60" s="42"/>
      <c r="E60" s="42"/>
      <c r="F60" s="43"/>
      <c r="G60" s="43"/>
      <c r="H60" s="44"/>
      <c r="I60" s="44"/>
      <c r="J60" s="44"/>
      <c r="K60" s="21"/>
      <c r="L60" s="44"/>
      <c r="M60" s="1"/>
      <c r="N60" s="1"/>
      <c r="O60" s="1"/>
      <c r="P60" s="1"/>
      <c r="Q60" s="1"/>
      <c r="R60" s="1"/>
      <c r="S60" s="1"/>
      <c r="T60" s="1"/>
      <c r="U60" s="1"/>
      <c r="V60" s="1"/>
      <c r="AI60" s="45"/>
      <c r="AJ60" s="45"/>
      <c r="AK60" s="45"/>
      <c r="AL60" s="45"/>
      <c r="AM60" s="46"/>
      <c r="AN60" s="46"/>
      <c r="AO60" s="46"/>
    </row>
    <row r="61" spans="2:41" ht="19.5" customHeight="1">
      <c r="B61" s="8"/>
      <c r="C61" s="42"/>
      <c r="D61" s="42"/>
      <c r="E61" s="42"/>
      <c r="F61" s="43"/>
      <c r="G61" s="43"/>
      <c r="H61" s="44"/>
      <c r="I61" s="44"/>
      <c r="J61" s="44"/>
      <c r="K61" s="21"/>
      <c r="L61" s="44"/>
      <c r="M61" s="1"/>
      <c r="N61" s="1"/>
      <c r="O61" s="1"/>
      <c r="P61" s="1"/>
      <c r="Q61" s="1"/>
      <c r="R61" s="1"/>
      <c r="S61" s="1"/>
      <c r="T61" s="1"/>
      <c r="U61" s="1"/>
      <c r="V61" s="1"/>
      <c r="AI61" s="45"/>
      <c r="AJ61" s="45"/>
      <c r="AK61" s="45"/>
      <c r="AL61" s="45"/>
      <c r="AM61" s="46"/>
      <c r="AN61" s="46"/>
      <c r="AO61" s="46"/>
    </row>
    <row r="62" spans="2:41" ht="19.5" customHeight="1">
      <c r="B62" s="8"/>
      <c r="C62" s="42"/>
      <c r="D62" s="42"/>
      <c r="E62" s="42"/>
      <c r="F62" s="43"/>
      <c r="G62" s="43"/>
      <c r="H62" s="44"/>
      <c r="I62" s="44"/>
      <c r="J62" s="44"/>
      <c r="K62" s="21"/>
      <c r="L62" s="44"/>
      <c r="M62" s="1"/>
      <c r="N62" s="1"/>
      <c r="O62" s="1"/>
      <c r="P62" s="1"/>
      <c r="Q62" s="1"/>
      <c r="R62" s="1"/>
      <c r="S62" s="1"/>
      <c r="T62" s="1"/>
      <c r="U62" s="1"/>
      <c r="V62" s="1"/>
      <c r="AI62" s="45"/>
      <c r="AJ62" s="45"/>
      <c r="AK62" s="45"/>
      <c r="AL62" s="45"/>
      <c r="AM62" s="46"/>
      <c r="AN62" s="46"/>
      <c r="AO62" s="46"/>
    </row>
    <row r="63" spans="2:41" ht="19.5" customHeight="1">
      <c r="B63" s="8"/>
      <c r="C63" s="42"/>
      <c r="D63" s="42"/>
      <c r="E63" s="42"/>
      <c r="F63" s="43"/>
      <c r="G63" s="43"/>
      <c r="H63" s="44"/>
      <c r="I63" s="44"/>
      <c r="J63" s="44"/>
      <c r="K63" s="21"/>
      <c r="L63" s="44"/>
      <c r="M63" s="1"/>
      <c r="N63" s="1"/>
      <c r="O63" s="1"/>
      <c r="P63" s="1"/>
      <c r="Q63" s="1"/>
      <c r="R63" s="1"/>
      <c r="S63" s="1"/>
      <c r="T63" s="1"/>
      <c r="U63" s="1"/>
      <c r="V63" s="1"/>
      <c r="AI63" s="45"/>
      <c r="AJ63" s="45"/>
      <c r="AK63" s="45"/>
      <c r="AL63" s="45"/>
      <c r="AM63" s="46"/>
      <c r="AN63" s="46"/>
      <c r="AO63" s="46"/>
    </row>
    <row r="64" spans="2:41" ht="19.5" customHeight="1">
      <c r="B64" s="8"/>
      <c r="C64" s="42"/>
      <c r="D64" s="42"/>
      <c r="E64" s="42"/>
      <c r="F64" s="43"/>
      <c r="G64" s="43"/>
      <c r="H64" s="44"/>
      <c r="I64" s="44"/>
      <c r="J64" s="44"/>
      <c r="K64" s="21"/>
      <c r="L64" s="44"/>
      <c r="M64" s="1"/>
      <c r="N64" s="1"/>
      <c r="O64" s="1"/>
      <c r="P64" s="1"/>
      <c r="Q64" s="1"/>
      <c r="R64" s="1"/>
      <c r="S64" s="1"/>
      <c r="T64" s="1"/>
      <c r="U64" s="1"/>
      <c r="V64" s="1"/>
      <c r="AI64" s="45"/>
      <c r="AJ64" s="45"/>
      <c r="AK64" s="45"/>
      <c r="AL64" s="45"/>
      <c r="AM64" s="46"/>
      <c r="AN64" s="46"/>
      <c r="AO64" s="46"/>
    </row>
    <row r="65" spans="2:41" ht="12.75" customHeight="1">
      <c r="B65" s="8"/>
      <c r="C65" s="42"/>
      <c r="D65" s="42"/>
      <c r="E65" s="42"/>
      <c r="F65" s="43"/>
      <c r="G65" s="43"/>
      <c r="H65" s="44"/>
      <c r="I65" s="44"/>
      <c r="J65" s="44"/>
      <c r="K65" s="21"/>
      <c r="L65" s="44"/>
      <c r="M65" s="1"/>
      <c r="N65" s="1"/>
      <c r="O65" s="1"/>
      <c r="P65" s="1"/>
      <c r="Q65" s="1"/>
      <c r="R65" s="1"/>
      <c r="S65" s="1"/>
      <c r="T65" s="1"/>
      <c r="U65" s="1"/>
      <c r="V65" s="1"/>
      <c r="AI65" s="45"/>
      <c r="AJ65" s="45"/>
      <c r="AK65" s="45"/>
      <c r="AL65" s="45"/>
      <c r="AM65" s="46"/>
      <c r="AN65" s="46"/>
      <c r="AO65" s="46"/>
    </row>
    <row r="66" spans="2:41" ht="19.5" customHeight="1">
      <c r="B66" s="8"/>
      <c r="C66" s="42"/>
      <c r="D66" s="42"/>
      <c r="E66" s="42"/>
      <c r="F66" s="43"/>
      <c r="G66" s="43"/>
      <c r="H66" s="44"/>
      <c r="I66" s="44"/>
      <c r="J66" s="44"/>
      <c r="K66" s="21"/>
      <c r="L66" s="44"/>
      <c r="M66" s="1"/>
      <c r="N66" s="1"/>
      <c r="O66" s="1"/>
      <c r="P66" s="1"/>
      <c r="Q66" s="1"/>
      <c r="R66" s="1"/>
      <c r="S66" s="1"/>
      <c r="T66" s="1"/>
      <c r="U66" s="1"/>
      <c r="V66" s="1"/>
      <c r="AI66" s="45"/>
      <c r="AJ66" s="45"/>
      <c r="AK66" s="45"/>
      <c r="AL66" s="45"/>
      <c r="AM66" s="46"/>
      <c r="AN66" s="46"/>
      <c r="AO66" s="46"/>
    </row>
    <row r="67" spans="2:41" ht="19.5" customHeight="1">
      <c r="B67" s="8"/>
      <c r="C67" s="42"/>
      <c r="D67" s="42"/>
      <c r="E67" s="42"/>
      <c r="F67" s="43"/>
      <c r="G67" s="43"/>
      <c r="H67" s="44"/>
      <c r="I67" s="44"/>
      <c r="J67" s="44"/>
      <c r="K67" s="21"/>
      <c r="L67" s="44"/>
      <c r="M67" s="1"/>
      <c r="N67" s="1"/>
      <c r="O67" s="1"/>
      <c r="P67" s="1"/>
      <c r="Q67" s="1"/>
      <c r="R67" s="1"/>
      <c r="S67" s="1"/>
      <c r="T67" s="1"/>
      <c r="U67" s="1"/>
      <c r="V67" s="1"/>
      <c r="AI67" s="45"/>
      <c r="AJ67" s="45"/>
      <c r="AK67" s="45"/>
      <c r="AL67" s="45"/>
      <c r="AM67" s="46"/>
      <c r="AN67" s="46"/>
      <c r="AO67" s="46"/>
    </row>
    <row r="68" spans="2:41" ht="19.5" customHeight="1">
      <c r="B68" s="8"/>
      <c r="C68" s="42"/>
      <c r="D68" s="42"/>
      <c r="E68" s="42"/>
      <c r="F68" s="43"/>
      <c r="G68" s="43"/>
      <c r="H68" s="44"/>
      <c r="I68" s="44"/>
      <c r="J68" s="44"/>
      <c r="K68" s="21"/>
      <c r="L68" s="44"/>
      <c r="M68" s="1"/>
      <c r="N68" s="1"/>
      <c r="O68" s="1"/>
      <c r="P68" s="1"/>
      <c r="Q68" s="1"/>
      <c r="R68" s="1"/>
      <c r="S68" s="1"/>
      <c r="T68" s="1"/>
      <c r="U68" s="1"/>
      <c r="V68" s="1"/>
      <c r="AI68" s="45"/>
      <c r="AJ68" s="45"/>
      <c r="AK68" s="45"/>
      <c r="AL68" s="45"/>
      <c r="AM68" s="46"/>
      <c r="AN68" s="46"/>
      <c r="AO68" s="46"/>
    </row>
    <row r="69" spans="2:41" ht="19.5" customHeight="1">
      <c r="B69" s="8"/>
      <c r="C69" s="42"/>
      <c r="D69" s="42"/>
      <c r="E69" s="42"/>
      <c r="F69" s="43"/>
      <c r="G69" s="43"/>
      <c r="H69" s="44"/>
      <c r="I69" s="44"/>
      <c r="J69" s="44"/>
      <c r="K69" s="21"/>
      <c r="L69" s="44"/>
      <c r="M69" s="1"/>
      <c r="N69" s="1"/>
      <c r="O69" s="1"/>
      <c r="P69" s="1"/>
      <c r="Q69" s="1"/>
      <c r="R69" s="1"/>
      <c r="S69" s="1"/>
      <c r="T69" s="1"/>
      <c r="U69" s="1"/>
      <c r="V69" s="1"/>
      <c r="AI69" s="45"/>
      <c r="AJ69" s="45"/>
      <c r="AK69" s="45"/>
      <c r="AL69" s="45"/>
      <c r="AM69" s="46"/>
      <c r="AN69" s="46"/>
      <c r="AO69" s="46"/>
    </row>
    <row r="70" spans="2:41" ht="19.5" customHeight="1">
      <c r="B70" s="8"/>
      <c r="C70" s="42"/>
      <c r="D70" s="42"/>
      <c r="E70" s="42"/>
      <c r="F70" s="43"/>
      <c r="G70" s="43"/>
      <c r="H70" s="44"/>
      <c r="I70" s="44"/>
      <c r="J70" s="44"/>
      <c r="K70" s="21"/>
      <c r="L70" s="44"/>
      <c r="M70" s="1"/>
      <c r="N70" s="1"/>
      <c r="O70" s="1"/>
      <c r="P70" s="1"/>
      <c r="Q70" s="1"/>
      <c r="R70" s="1"/>
      <c r="S70" s="1"/>
      <c r="T70" s="1"/>
      <c r="U70" s="1"/>
      <c r="V70" s="1"/>
      <c r="AI70" s="45"/>
      <c r="AJ70" s="45"/>
      <c r="AK70" s="45"/>
      <c r="AL70" s="45"/>
      <c r="AM70" s="46"/>
      <c r="AN70" s="46"/>
      <c r="AO70" s="46"/>
    </row>
    <row r="71" spans="2:41" ht="19.5" customHeight="1">
      <c r="B71" s="8"/>
      <c r="C71" s="42"/>
      <c r="D71" s="42"/>
      <c r="E71" s="42"/>
      <c r="F71" s="43"/>
      <c r="G71" s="43"/>
      <c r="H71" s="44"/>
      <c r="I71" s="44"/>
      <c r="J71" s="44"/>
      <c r="K71" s="21"/>
      <c r="L71" s="44"/>
      <c r="M71" s="1"/>
      <c r="N71" s="1"/>
      <c r="O71" s="1"/>
      <c r="P71" s="1"/>
      <c r="Q71" s="1"/>
      <c r="R71" s="1"/>
      <c r="S71" s="1"/>
      <c r="T71" s="1"/>
      <c r="U71" s="1"/>
      <c r="V71" s="1"/>
      <c r="AI71" s="45"/>
      <c r="AJ71" s="45"/>
      <c r="AK71" s="45"/>
      <c r="AL71" s="45"/>
      <c r="AM71" s="46"/>
      <c r="AN71" s="46"/>
      <c r="AO71" s="46"/>
    </row>
    <row r="72" spans="2:41" ht="19.5" customHeight="1">
      <c r="B72" s="8"/>
      <c r="C72" s="42"/>
      <c r="D72" s="42"/>
      <c r="E72" s="42"/>
      <c r="F72" s="43"/>
      <c r="G72" s="43"/>
      <c r="H72" s="44"/>
      <c r="I72" s="44"/>
      <c r="J72" s="44"/>
      <c r="K72" s="21"/>
      <c r="L72" s="44"/>
      <c r="M72" s="1"/>
      <c r="N72" s="1"/>
      <c r="O72" s="1"/>
      <c r="P72" s="1"/>
      <c r="Q72" s="1"/>
      <c r="R72" s="1"/>
      <c r="S72" s="1"/>
      <c r="T72" s="1"/>
      <c r="U72" s="1"/>
      <c r="V72" s="1"/>
      <c r="AI72" s="45"/>
      <c r="AJ72" s="45"/>
      <c r="AK72" s="45"/>
      <c r="AL72" s="45"/>
      <c r="AM72" s="46"/>
      <c r="AN72" s="46"/>
      <c r="AO72" s="46"/>
    </row>
    <row r="73" spans="2:41" ht="19.5" customHeight="1">
      <c r="B73" s="8"/>
      <c r="C73" s="42"/>
      <c r="D73" s="42"/>
      <c r="E73" s="42"/>
      <c r="F73" s="43"/>
      <c r="G73" s="43"/>
      <c r="H73" s="44"/>
      <c r="I73" s="44"/>
      <c r="J73" s="44"/>
      <c r="K73" s="21"/>
      <c r="L73" s="44"/>
      <c r="M73" s="1"/>
      <c r="N73" s="1"/>
      <c r="O73" s="1"/>
      <c r="P73" s="1"/>
      <c r="Q73" s="1"/>
      <c r="R73" s="1"/>
      <c r="S73" s="1"/>
      <c r="T73" s="1"/>
      <c r="U73" s="1"/>
      <c r="V73" s="1"/>
      <c r="AI73" s="45"/>
      <c r="AJ73" s="45"/>
      <c r="AK73" s="45"/>
      <c r="AL73" s="45"/>
      <c r="AM73" s="46"/>
      <c r="AN73" s="46"/>
      <c r="AO73" s="46"/>
    </row>
    <row r="74" spans="2:41" ht="19.5" customHeight="1">
      <c r="B74" s="8"/>
      <c r="C74" s="42"/>
      <c r="D74" s="42"/>
      <c r="E74" s="42"/>
      <c r="F74" s="43"/>
      <c r="G74" s="43"/>
      <c r="H74" s="44"/>
      <c r="I74" s="44"/>
      <c r="J74" s="44"/>
      <c r="K74" s="21"/>
      <c r="L74" s="44"/>
      <c r="M74" s="1"/>
      <c r="N74" s="1"/>
      <c r="O74" s="1"/>
      <c r="P74" s="1"/>
      <c r="Q74" s="1"/>
      <c r="R74" s="1"/>
      <c r="S74" s="1"/>
      <c r="T74" s="1"/>
      <c r="U74" s="1"/>
      <c r="V74" s="1"/>
      <c r="AI74" s="45"/>
      <c r="AJ74" s="45"/>
      <c r="AK74" s="45"/>
      <c r="AL74" s="45"/>
      <c r="AM74" s="46"/>
      <c r="AN74" s="46"/>
      <c r="AO74" s="46"/>
    </row>
    <row r="75" spans="2:41" ht="19.5" customHeight="1">
      <c r="B75" s="8"/>
      <c r="C75" s="42"/>
      <c r="D75" s="42"/>
      <c r="E75" s="42"/>
      <c r="F75" s="43"/>
      <c r="G75" s="43"/>
      <c r="H75" s="44"/>
      <c r="I75" s="44"/>
      <c r="J75" s="44"/>
      <c r="K75" s="21"/>
      <c r="L75" s="44"/>
      <c r="M75" s="1"/>
      <c r="N75" s="1"/>
      <c r="O75" s="1"/>
      <c r="P75" s="1"/>
      <c r="Q75" s="1"/>
      <c r="R75" s="1"/>
      <c r="S75" s="1"/>
      <c r="T75" s="1"/>
      <c r="U75" s="1"/>
      <c r="V75" s="1"/>
      <c r="AI75" s="45"/>
      <c r="AJ75" s="45"/>
      <c r="AK75" s="45"/>
      <c r="AL75" s="45"/>
      <c r="AM75" s="46"/>
      <c r="AN75" s="46"/>
      <c r="AO75" s="46"/>
    </row>
    <row r="76" spans="2:41" ht="19.5" customHeight="1">
      <c r="B76" s="8"/>
      <c r="C76" s="42"/>
      <c r="D76" s="42"/>
      <c r="E76" s="42"/>
      <c r="F76" s="43"/>
      <c r="G76" s="43"/>
      <c r="H76" s="44"/>
      <c r="I76" s="44"/>
      <c r="J76" s="44"/>
      <c r="K76" s="21"/>
      <c r="L76" s="44"/>
      <c r="M76" s="1"/>
      <c r="N76" s="1"/>
      <c r="O76" s="1"/>
      <c r="P76" s="1"/>
      <c r="Q76" s="1"/>
      <c r="R76" s="1"/>
      <c r="S76" s="1"/>
      <c r="T76" s="1"/>
      <c r="U76" s="1"/>
      <c r="V76" s="1"/>
      <c r="AI76" s="45"/>
      <c r="AJ76" s="45"/>
      <c r="AK76" s="45"/>
      <c r="AL76" s="45"/>
      <c r="AM76" s="46"/>
      <c r="AN76" s="46"/>
      <c r="AO76" s="46"/>
    </row>
    <row r="77" spans="2:41" ht="19.5" customHeight="1">
      <c r="B77" s="8"/>
      <c r="C77" s="42"/>
      <c r="D77" s="42"/>
      <c r="E77" s="42"/>
      <c r="F77" s="43"/>
      <c r="G77" s="43"/>
      <c r="H77" s="44"/>
      <c r="I77" s="44"/>
      <c r="J77" s="44"/>
      <c r="K77" s="21"/>
      <c r="L77" s="44"/>
      <c r="M77" s="1"/>
      <c r="N77" s="1"/>
      <c r="O77" s="1"/>
      <c r="P77" s="1"/>
      <c r="Q77" s="1"/>
      <c r="R77" s="1"/>
      <c r="S77" s="1"/>
      <c r="T77" s="1"/>
      <c r="U77" s="1"/>
      <c r="V77" s="1"/>
      <c r="AI77" s="45"/>
      <c r="AJ77" s="45"/>
      <c r="AK77" s="45"/>
      <c r="AL77" s="45"/>
      <c r="AM77" s="46"/>
      <c r="AN77" s="46"/>
      <c r="AO77" s="46"/>
    </row>
    <row r="78" spans="2:41" ht="19.5" customHeight="1">
      <c r="B78" s="8"/>
      <c r="C78" s="42"/>
      <c r="D78" s="42"/>
      <c r="E78" s="42"/>
      <c r="F78" s="43"/>
      <c r="G78" s="43"/>
      <c r="H78" s="44"/>
      <c r="I78" s="44"/>
      <c r="J78" s="44"/>
      <c r="K78" s="21"/>
      <c r="L78" s="44"/>
      <c r="M78" s="1"/>
      <c r="N78" s="1"/>
      <c r="O78" s="1"/>
      <c r="P78" s="1"/>
      <c r="Q78" s="1"/>
      <c r="R78" s="1"/>
      <c r="S78" s="1"/>
      <c r="T78" s="1"/>
      <c r="U78" s="1"/>
      <c r="V78" s="1"/>
      <c r="AI78" s="45"/>
      <c r="AJ78" s="45"/>
      <c r="AK78" s="45"/>
      <c r="AL78" s="45"/>
      <c r="AM78" s="46"/>
      <c r="AN78" s="46"/>
      <c r="AO78" s="46"/>
    </row>
    <row r="79" spans="2:41" ht="19.5" customHeight="1">
      <c r="B79" s="8"/>
      <c r="C79" s="42"/>
      <c r="D79" s="42"/>
      <c r="E79" s="42"/>
      <c r="F79" s="43"/>
      <c r="G79" s="43"/>
      <c r="H79" s="44"/>
      <c r="I79" s="44"/>
      <c r="J79" s="44"/>
      <c r="K79" s="21"/>
      <c r="L79" s="44"/>
      <c r="M79" s="1"/>
      <c r="N79" s="1"/>
      <c r="O79" s="1"/>
      <c r="P79" s="1"/>
      <c r="Q79" s="1"/>
      <c r="R79" s="1"/>
      <c r="S79" s="1"/>
      <c r="T79" s="1"/>
      <c r="U79" s="1"/>
      <c r="V79" s="1"/>
      <c r="AI79" s="45"/>
      <c r="AJ79" s="45"/>
      <c r="AK79" s="45"/>
      <c r="AL79" s="45"/>
      <c r="AM79" s="46"/>
      <c r="AN79" s="46"/>
      <c r="AO79" s="46"/>
    </row>
    <row r="80" spans="2:41" ht="19.5" customHeight="1">
      <c r="B80" s="8"/>
      <c r="C80" s="42"/>
      <c r="D80" s="42"/>
      <c r="E80" s="42"/>
      <c r="F80" s="43"/>
      <c r="G80" s="43"/>
      <c r="H80" s="44"/>
      <c r="I80" s="44"/>
      <c r="J80" s="44"/>
      <c r="K80" s="21"/>
      <c r="L80" s="44"/>
      <c r="M80" s="1"/>
      <c r="N80" s="1"/>
      <c r="O80" s="1"/>
      <c r="P80" s="1"/>
      <c r="Q80" s="1"/>
      <c r="R80" s="1"/>
      <c r="S80" s="1"/>
      <c r="T80" s="1"/>
      <c r="U80" s="1"/>
      <c r="V80" s="1"/>
      <c r="AI80" s="45"/>
      <c r="AJ80" s="45"/>
      <c r="AK80" s="45"/>
      <c r="AL80" s="45"/>
      <c r="AM80" s="46"/>
      <c r="AN80" s="46"/>
      <c r="AO80" s="46"/>
    </row>
    <row r="81" spans="2:41" ht="19.5" customHeight="1">
      <c r="B81" s="8"/>
      <c r="C81" s="42"/>
      <c r="D81" s="42"/>
      <c r="E81" s="42"/>
      <c r="F81" s="43"/>
      <c r="G81" s="43"/>
      <c r="H81" s="44"/>
      <c r="I81" s="44"/>
      <c r="J81" s="44"/>
      <c r="K81" s="21"/>
      <c r="L81" s="44"/>
      <c r="M81" s="1"/>
      <c r="N81" s="1"/>
      <c r="O81" s="1"/>
      <c r="P81" s="1"/>
      <c r="Q81" s="1"/>
      <c r="R81" s="1"/>
      <c r="S81" s="1"/>
      <c r="T81" s="1"/>
      <c r="U81" s="1"/>
      <c r="V81" s="1"/>
      <c r="AI81" s="45"/>
      <c r="AJ81" s="45"/>
      <c r="AK81" s="45"/>
      <c r="AL81" s="45"/>
      <c r="AM81" s="46"/>
      <c r="AN81" s="46"/>
      <c r="AO81" s="46"/>
    </row>
    <row r="82" spans="2:41" ht="19.5" customHeight="1">
      <c r="B82" s="8"/>
      <c r="C82" s="42"/>
      <c r="D82" s="42"/>
      <c r="E82" s="42"/>
      <c r="F82" s="43"/>
      <c r="G82" s="43"/>
      <c r="H82" s="44"/>
      <c r="I82" s="44"/>
      <c r="J82" s="44"/>
      <c r="K82" s="21"/>
      <c r="L82" s="44"/>
      <c r="M82" s="1"/>
      <c r="N82" s="1"/>
      <c r="O82" s="1"/>
      <c r="P82" s="1"/>
      <c r="Q82" s="1"/>
      <c r="R82" s="1"/>
      <c r="S82" s="1"/>
      <c r="T82" s="1"/>
      <c r="U82" s="1"/>
      <c r="V82" s="1"/>
      <c r="AI82" s="45"/>
      <c r="AJ82" s="45"/>
      <c r="AK82" s="45"/>
      <c r="AL82" s="45"/>
      <c r="AM82" s="46"/>
      <c r="AN82" s="46"/>
      <c r="AO82" s="46"/>
    </row>
    <row r="83" spans="2:41" ht="19.5" customHeight="1">
      <c r="B83" s="8"/>
      <c r="C83" s="42"/>
      <c r="D83" s="42"/>
      <c r="E83" s="42"/>
      <c r="F83" s="43"/>
      <c r="G83" s="43"/>
      <c r="H83" s="44"/>
      <c r="I83" s="44"/>
      <c r="J83" s="44"/>
      <c r="K83" s="21"/>
      <c r="L83" s="44"/>
      <c r="M83" s="1"/>
      <c r="N83" s="1"/>
      <c r="O83" s="1"/>
      <c r="P83" s="1"/>
      <c r="Q83" s="1"/>
      <c r="R83" s="1"/>
      <c r="S83" s="1"/>
      <c r="T83" s="1"/>
      <c r="U83" s="1"/>
      <c r="V83" s="1"/>
      <c r="AI83" s="45"/>
      <c r="AJ83" s="45"/>
      <c r="AK83" s="45"/>
      <c r="AL83" s="45"/>
      <c r="AM83" s="46"/>
      <c r="AN83" s="46"/>
      <c r="AO83" s="46"/>
    </row>
    <row r="84" spans="2:41" ht="19.5" customHeight="1">
      <c r="B84" s="8"/>
      <c r="C84" s="42"/>
      <c r="D84" s="42"/>
      <c r="E84" s="42"/>
      <c r="F84" s="43"/>
      <c r="G84" s="43"/>
      <c r="H84" s="44"/>
      <c r="I84" s="44"/>
      <c r="J84" s="44"/>
      <c r="K84" s="21"/>
      <c r="L84" s="44"/>
      <c r="M84" s="1"/>
      <c r="N84" s="1"/>
      <c r="O84" s="1"/>
      <c r="P84" s="1"/>
      <c r="Q84" s="1"/>
      <c r="R84" s="1"/>
      <c r="S84" s="1"/>
      <c r="T84" s="1"/>
      <c r="U84" s="1"/>
      <c r="V84" s="1"/>
      <c r="AI84" s="45"/>
      <c r="AJ84" s="45"/>
      <c r="AK84" s="45"/>
      <c r="AL84" s="45"/>
      <c r="AM84" s="46"/>
      <c r="AN84" s="46"/>
      <c r="AO84" s="46"/>
    </row>
    <row r="85" spans="2:41" ht="19.5" customHeight="1">
      <c r="B85" s="8"/>
      <c r="C85" s="42"/>
      <c r="D85" s="42"/>
      <c r="E85" s="42"/>
      <c r="F85" s="43"/>
      <c r="G85" s="43"/>
      <c r="H85" s="44"/>
      <c r="I85" s="44"/>
      <c r="J85" s="44"/>
      <c r="K85" s="21"/>
      <c r="L85" s="44"/>
      <c r="M85" s="1"/>
      <c r="N85" s="1"/>
      <c r="O85" s="1"/>
      <c r="P85" s="1"/>
      <c r="Q85" s="1"/>
      <c r="R85" s="1"/>
      <c r="S85" s="1"/>
      <c r="T85" s="1"/>
      <c r="U85" s="1"/>
      <c r="V85" s="1"/>
      <c r="AI85" s="45"/>
      <c r="AJ85" s="45"/>
      <c r="AK85" s="45"/>
      <c r="AL85" s="45"/>
      <c r="AM85" s="46"/>
      <c r="AN85" s="46"/>
      <c r="AO85" s="46"/>
    </row>
    <row r="86" spans="2:41" ht="19.5" customHeight="1">
      <c r="B86" s="8"/>
      <c r="C86" s="42"/>
      <c r="D86" s="42"/>
      <c r="E86" s="42"/>
      <c r="F86" s="43"/>
      <c r="G86" s="43"/>
      <c r="H86" s="44"/>
      <c r="I86" s="44"/>
      <c r="J86" s="44"/>
      <c r="K86" s="21"/>
      <c r="L86" s="44"/>
      <c r="M86" s="1"/>
      <c r="N86" s="1"/>
      <c r="O86" s="1"/>
      <c r="P86" s="1"/>
      <c r="Q86" s="1"/>
      <c r="R86" s="1"/>
      <c r="S86" s="1"/>
      <c r="T86" s="1"/>
      <c r="U86" s="1"/>
      <c r="V86" s="1"/>
      <c r="AI86" s="45"/>
      <c r="AJ86" s="45"/>
      <c r="AK86" s="45"/>
      <c r="AL86" s="45"/>
      <c r="AM86" s="46"/>
      <c r="AN86" s="46"/>
      <c r="AO86" s="46"/>
    </row>
    <row r="87" spans="2:41" ht="19.5" customHeight="1">
      <c r="B87" s="8"/>
      <c r="C87" s="42"/>
      <c r="D87" s="42"/>
      <c r="E87" s="42"/>
      <c r="F87" s="43"/>
      <c r="G87" s="43"/>
      <c r="H87" s="44"/>
      <c r="I87" s="44"/>
      <c r="J87" s="44"/>
      <c r="K87" s="21"/>
      <c r="L87" s="44"/>
      <c r="M87" s="1"/>
      <c r="N87" s="1"/>
      <c r="O87" s="1"/>
      <c r="P87" s="1"/>
      <c r="Q87" s="1"/>
      <c r="R87" s="1"/>
      <c r="S87" s="1"/>
      <c r="T87" s="1"/>
      <c r="U87" s="1"/>
      <c r="V87" s="1"/>
      <c r="AI87" s="45"/>
      <c r="AJ87" s="45"/>
      <c r="AK87" s="45"/>
      <c r="AL87" s="45"/>
      <c r="AM87" s="46"/>
      <c r="AN87" s="46"/>
      <c r="AO87" s="46"/>
    </row>
    <row r="88" spans="2:41" ht="19.5" customHeight="1">
      <c r="B88" s="8"/>
      <c r="C88" s="42"/>
      <c r="D88" s="42"/>
      <c r="E88" s="42"/>
      <c r="F88" s="43"/>
      <c r="G88" s="43"/>
      <c r="H88" s="44"/>
      <c r="I88" s="44"/>
      <c r="J88" s="44"/>
      <c r="K88" s="21"/>
      <c r="L88" s="44"/>
      <c r="M88" s="1"/>
      <c r="N88" s="1"/>
      <c r="O88" s="1"/>
      <c r="P88" s="1"/>
      <c r="Q88" s="1"/>
      <c r="R88" s="1"/>
      <c r="S88" s="1"/>
      <c r="T88" s="1"/>
      <c r="U88" s="1"/>
      <c r="V88" s="1"/>
      <c r="AI88" s="45"/>
      <c r="AJ88" s="45"/>
      <c r="AK88" s="45"/>
      <c r="AL88" s="45"/>
      <c r="AM88" s="46"/>
      <c r="AN88" s="46"/>
      <c r="AO88" s="46"/>
    </row>
    <row r="89" spans="2:41" ht="19.5" customHeight="1">
      <c r="B89" s="8"/>
      <c r="C89" s="42"/>
      <c r="D89" s="42"/>
      <c r="E89" s="42"/>
      <c r="F89" s="43"/>
      <c r="G89" s="43"/>
      <c r="H89" s="44"/>
      <c r="I89" s="44"/>
      <c r="J89" s="44"/>
      <c r="K89" s="21"/>
      <c r="L89" s="44"/>
      <c r="M89" s="1"/>
      <c r="N89" s="1"/>
      <c r="O89" s="1"/>
      <c r="P89" s="1"/>
      <c r="Q89" s="1"/>
      <c r="R89" s="1"/>
      <c r="S89" s="1"/>
      <c r="T89" s="1"/>
      <c r="U89" s="1"/>
      <c r="V89" s="1"/>
      <c r="AI89" s="45"/>
      <c r="AJ89" s="45"/>
      <c r="AK89" s="45"/>
      <c r="AL89" s="45"/>
      <c r="AM89" s="46"/>
      <c r="AN89" s="46"/>
      <c r="AO89" s="46"/>
    </row>
    <row r="90" spans="2:41" ht="19.5" customHeight="1">
      <c r="B90" s="8"/>
      <c r="C90" s="42"/>
      <c r="D90" s="42"/>
      <c r="E90" s="42"/>
      <c r="F90" s="43"/>
      <c r="G90" s="43"/>
      <c r="H90" s="44"/>
      <c r="I90" s="44"/>
      <c r="J90" s="44"/>
      <c r="K90" s="21"/>
      <c r="L90" s="44"/>
      <c r="M90" s="1"/>
      <c r="N90" s="1"/>
      <c r="O90" s="1"/>
      <c r="P90" s="1"/>
      <c r="Q90" s="1"/>
      <c r="R90" s="1"/>
      <c r="S90" s="1"/>
      <c r="T90" s="1"/>
      <c r="U90" s="1"/>
      <c r="V90" s="1"/>
      <c r="AI90" s="45"/>
      <c r="AJ90" s="45"/>
      <c r="AK90" s="45"/>
      <c r="AL90" s="45"/>
      <c r="AM90" s="46"/>
      <c r="AN90" s="46"/>
      <c r="AO90" s="46"/>
    </row>
    <row r="91" spans="2:41" ht="19.5" customHeight="1">
      <c r="B91" s="8"/>
      <c r="C91" s="42"/>
      <c r="D91" s="42"/>
      <c r="E91" s="42"/>
      <c r="F91" s="43"/>
      <c r="G91" s="43"/>
      <c r="H91" s="44"/>
      <c r="I91" s="44"/>
      <c r="J91" s="44"/>
      <c r="K91" s="21"/>
      <c r="L91" s="44"/>
      <c r="M91" s="1"/>
      <c r="N91" s="1"/>
      <c r="O91" s="1"/>
      <c r="P91" s="1"/>
      <c r="Q91" s="1"/>
      <c r="R91" s="1"/>
      <c r="S91" s="1"/>
      <c r="T91" s="1"/>
      <c r="U91" s="1"/>
      <c r="V91" s="1"/>
      <c r="AI91" s="45"/>
      <c r="AJ91" s="45"/>
      <c r="AK91" s="45"/>
      <c r="AL91" s="45"/>
      <c r="AM91" s="46"/>
      <c r="AN91" s="46"/>
      <c r="AO91" s="46"/>
    </row>
    <row r="92" spans="2:41" ht="19.5" customHeight="1">
      <c r="B92" s="8"/>
      <c r="C92" s="42"/>
      <c r="D92" s="42"/>
      <c r="E92" s="42"/>
      <c r="F92" s="43"/>
      <c r="G92" s="43"/>
      <c r="H92" s="44"/>
      <c r="I92" s="44"/>
      <c r="J92" s="44"/>
      <c r="K92" s="21"/>
      <c r="L92" s="44"/>
      <c r="M92" s="1"/>
      <c r="N92" s="1"/>
      <c r="O92" s="1"/>
      <c r="P92" s="1"/>
      <c r="Q92" s="1"/>
      <c r="R92" s="1"/>
      <c r="S92" s="1"/>
      <c r="T92" s="1"/>
      <c r="U92" s="1"/>
      <c r="V92" s="1"/>
      <c r="AI92" s="45"/>
      <c r="AJ92" s="45"/>
      <c r="AK92" s="45"/>
      <c r="AL92" s="45"/>
      <c r="AM92" s="46"/>
      <c r="AN92" s="46"/>
      <c r="AO92" s="46"/>
    </row>
    <row r="93" spans="2:41" ht="19.5" customHeight="1">
      <c r="B93" s="8"/>
      <c r="C93" s="42"/>
      <c r="D93" s="42"/>
      <c r="E93" s="42"/>
      <c r="F93" s="43"/>
      <c r="G93" s="43"/>
      <c r="H93" s="44"/>
      <c r="I93" s="44"/>
      <c r="J93" s="44"/>
      <c r="K93" s="21"/>
      <c r="L93" s="44"/>
      <c r="M93" s="1"/>
      <c r="N93" s="1"/>
      <c r="O93" s="1"/>
      <c r="P93" s="1"/>
      <c r="Q93" s="1"/>
      <c r="R93" s="1"/>
      <c r="S93" s="1"/>
      <c r="T93" s="1"/>
      <c r="U93" s="1"/>
      <c r="V93" s="1"/>
      <c r="AI93" s="45"/>
      <c r="AJ93" s="45"/>
      <c r="AK93" s="45"/>
      <c r="AL93" s="45"/>
      <c r="AM93" s="46"/>
      <c r="AN93" s="46"/>
      <c r="AO93" s="46"/>
    </row>
    <row r="94" spans="2:41" ht="19.5" customHeight="1">
      <c r="B94" s="8"/>
      <c r="C94" s="42"/>
      <c r="D94" s="42"/>
      <c r="E94" s="42"/>
      <c r="F94" s="43"/>
      <c r="G94" s="43"/>
      <c r="H94" s="44"/>
      <c r="I94" s="44"/>
      <c r="J94" s="44"/>
      <c r="K94" s="21"/>
      <c r="L94" s="44"/>
      <c r="M94" s="1"/>
      <c r="N94" s="1"/>
      <c r="O94" s="1"/>
      <c r="P94" s="1"/>
      <c r="Q94" s="1"/>
      <c r="R94" s="1"/>
      <c r="S94" s="1"/>
      <c r="T94" s="1"/>
      <c r="U94" s="1"/>
      <c r="V94" s="1"/>
      <c r="AI94" s="45"/>
      <c r="AJ94" s="45"/>
      <c r="AK94" s="45"/>
      <c r="AL94" s="45"/>
      <c r="AM94" s="46"/>
      <c r="AN94" s="46"/>
      <c r="AO94" s="46"/>
    </row>
    <row r="95" spans="2:41" ht="19.5" customHeight="1">
      <c r="B95" s="8"/>
      <c r="C95" s="42"/>
      <c r="D95" s="42"/>
      <c r="E95" s="42"/>
      <c r="F95" s="43"/>
      <c r="G95" s="43"/>
      <c r="H95" s="44"/>
      <c r="I95" s="44"/>
      <c r="J95" s="44"/>
      <c r="K95" s="21"/>
      <c r="L95" s="44"/>
      <c r="M95" s="1"/>
      <c r="N95" s="1"/>
      <c r="O95" s="1"/>
      <c r="P95" s="1"/>
      <c r="Q95" s="1"/>
      <c r="R95" s="1"/>
      <c r="S95" s="1"/>
      <c r="T95" s="1"/>
      <c r="U95" s="1"/>
      <c r="V95" s="1"/>
      <c r="AI95" s="45"/>
      <c r="AJ95" s="45"/>
      <c r="AK95" s="45"/>
      <c r="AL95" s="45"/>
      <c r="AM95" s="46"/>
      <c r="AN95" s="46"/>
      <c r="AO95" s="46"/>
    </row>
    <row r="96" spans="2:41" ht="19.5" customHeight="1">
      <c r="B96" s="8"/>
      <c r="C96" s="42"/>
      <c r="D96" s="42"/>
      <c r="E96" s="42"/>
      <c r="F96" s="43"/>
      <c r="G96" s="43"/>
      <c r="H96" s="44"/>
      <c r="I96" s="44"/>
      <c r="J96" s="44"/>
      <c r="K96" s="21"/>
      <c r="L96" s="44"/>
      <c r="M96" s="1"/>
      <c r="N96" s="1"/>
      <c r="O96" s="1"/>
      <c r="P96" s="1"/>
      <c r="Q96" s="1"/>
      <c r="R96" s="1"/>
      <c r="S96" s="1"/>
      <c r="T96" s="1"/>
      <c r="U96" s="1"/>
      <c r="V96" s="1"/>
      <c r="AI96" s="45"/>
      <c r="AJ96" s="45"/>
      <c r="AK96" s="45"/>
      <c r="AL96" s="45"/>
      <c r="AM96" s="46"/>
      <c r="AN96" s="46"/>
      <c r="AO96" s="46"/>
    </row>
    <row r="97" spans="2:41" ht="19.5" customHeight="1">
      <c r="B97" s="8"/>
      <c r="C97" s="42"/>
      <c r="D97" s="42"/>
      <c r="E97" s="42"/>
      <c r="F97" s="43"/>
      <c r="G97" s="43"/>
      <c r="H97" s="44"/>
      <c r="I97" s="44"/>
      <c r="J97" s="44"/>
      <c r="K97" s="21"/>
      <c r="L97" s="44"/>
      <c r="M97" s="1"/>
      <c r="N97" s="1"/>
      <c r="O97" s="1"/>
      <c r="P97" s="1"/>
      <c r="Q97" s="1"/>
      <c r="R97" s="1"/>
      <c r="S97" s="1"/>
      <c r="T97" s="1"/>
      <c r="U97" s="1"/>
      <c r="V97" s="1"/>
      <c r="AI97" s="45"/>
      <c r="AJ97" s="45"/>
      <c r="AK97" s="45"/>
      <c r="AL97" s="45"/>
      <c r="AM97" s="46"/>
      <c r="AN97" s="46"/>
      <c r="AO97" s="46"/>
    </row>
    <row r="98" spans="2:41" ht="19.5" customHeight="1">
      <c r="B98" s="8"/>
      <c r="C98" s="42"/>
      <c r="D98" s="42"/>
      <c r="E98" s="42"/>
      <c r="F98" s="43"/>
      <c r="G98" s="43"/>
      <c r="H98" s="44"/>
      <c r="I98" s="44"/>
      <c r="J98" s="44"/>
      <c r="K98" s="21"/>
      <c r="L98" s="44"/>
      <c r="M98" s="1"/>
      <c r="N98" s="1"/>
      <c r="O98" s="1"/>
      <c r="P98" s="1"/>
      <c r="Q98" s="1"/>
      <c r="R98" s="1"/>
      <c r="S98" s="1"/>
      <c r="T98" s="1"/>
      <c r="U98" s="1"/>
      <c r="V98" s="1"/>
      <c r="AI98" s="45"/>
      <c r="AJ98" s="45"/>
      <c r="AK98" s="45"/>
      <c r="AL98" s="45"/>
      <c r="AM98" s="46"/>
      <c r="AN98" s="46"/>
      <c r="AO98" s="46"/>
    </row>
    <row r="99" spans="2:41" ht="19.5" customHeight="1">
      <c r="B99" s="8"/>
      <c r="C99" s="42"/>
      <c r="D99" s="42"/>
      <c r="E99" s="42"/>
      <c r="F99" s="43"/>
      <c r="G99" s="43"/>
      <c r="H99" s="44"/>
      <c r="I99" s="44"/>
      <c r="J99" s="44"/>
      <c r="K99" s="21"/>
      <c r="L99" s="44"/>
      <c r="M99" s="1"/>
      <c r="N99" s="1"/>
      <c r="O99" s="1"/>
      <c r="P99" s="1"/>
      <c r="Q99" s="1"/>
      <c r="R99" s="1"/>
      <c r="S99" s="1"/>
      <c r="T99" s="1"/>
      <c r="U99" s="1"/>
      <c r="V99" s="1"/>
      <c r="AI99" s="45"/>
      <c r="AJ99" s="45"/>
      <c r="AK99" s="45"/>
      <c r="AL99" s="45"/>
      <c r="AM99" s="46"/>
      <c r="AN99" s="46"/>
      <c r="AO99" s="46"/>
    </row>
    <row r="100" spans="2:41" ht="19.5" customHeight="1">
      <c r="B100" s="8"/>
      <c r="C100" s="42"/>
      <c r="D100" s="42"/>
      <c r="E100" s="42"/>
      <c r="F100" s="43"/>
      <c r="G100" s="43"/>
      <c r="H100" s="44"/>
      <c r="I100" s="44"/>
      <c r="J100" s="44"/>
      <c r="K100" s="21"/>
      <c r="L100" s="44"/>
      <c r="M100" s="1"/>
      <c r="N100" s="1"/>
      <c r="O100" s="1"/>
      <c r="P100" s="1"/>
      <c r="Q100" s="1"/>
      <c r="R100" s="1"/>
      <c r="S100" s="1"/>
      <c r="T100" s="1"/>
      <c r="U100" s="1"/>
      <c r="V100" s="1"/>
      <c r="AI100" s="45"/>
      <c r="AJ100" s="45"/>
      <c r="AK100" s="45"/>
      <c r="AL100" s="45"/>
      <c r="AM100" s="46"/>
      <c r="AN100" s="46"/>
      <c r="AO100" s="46"/>
    </row>
    <row r="101" spans="2:41" ht="19.5" customHeight="1">
      <c r="B101" s="8"/>
      <c r="C101" s="42"/>
      <c r="D101" s="42"/>
      <c r="E101" s="42"/>
      <c r="F101" s="43"/>
      <c r="G101" s="43"/>
      <c r="H101" s="44"/>
      <c r="I101" s="44"/>
      <c r="J101" s="44"/>
      <c r="K101" s="21"/>
      <c r="L101" s="44"/>
      <c r="M101" s="1"/>
      <c r="N101" s="1"/>
      <c r="O101" s="1"/>
      <c r="P101" s="1"/>
      <c r="Q101" s="1"/>
      <c r="R101" s="1"/>
      <c r="S101" s="1"/>
      <c r="T101" s="1"/>
      <c r="U101" s="1"/>
      <c r="V101" s="1"/>
      <c r="AI101" s="45"/>
      <c r="AJ101" s="45"/>
      <c r="AK101" s="45"/>
      <c r="AL101" s="45"/>
      <c r="AM101" s="46"/>
      <c r="AN101" s="46"/>
      <c r="AO101" s="46"/>
    </row>
    <row r="102" spans="2:41" ht="19.5" customHeight="1">
      <c r="B102" s="8"/>
      <c r="C102" s="42"/>
      <c r="D102" s="42"/>
      <c r="E102" s="42"/>
      <c r="F102" s="43"/>
      <c r="G102" s="43"/>
      <c r="H102" s="44"/>
      <c r="I102" s="44"/>
      <c r="J102" s="44"/>
      <c r="K102" s="21"/>
      <c r="L102" s="44"/>
      <c r="M102" s="1"/>
      <c r="N102" s="1"/>
      <c r="O102" s="1"/>
      <c r="P102" s="1"/>
      <c r="Q102" s="1"/>
      <c r="R102" s="1"/>
      <c r="S102" s="1"/>
      <c r="T102" s="1"/>
      <c r="U102" s="1"/>
      <c r="V102" s="1"/>
      <c r="AI102" s="45"/>
      <c r="AJ102" s="45"/>
      <c r="AK102" s="45"/>
      <c r="AL102" s="45"/>
      <c r="AM102" s="46"/>
      <c r="AN102" s="46"/>
      <c r="AO102" s="46"/>
    </row>
    <row r="103" spans="2:41" ht="19.5" customHeight="1">
      <c r="B103" s="8"/>
      <c r="C103" s="42"/>
      <c r="D103" s="42"/>
      <c r="E103" s="42"/>
      <c r="F103" s="43"/>
      <c r="G103" s="43"/>
      <c r="H103" s="44"/>
      <c r="I103" s="44"/>
      <c r="J103" s="44"/>
      <c r="K103" s="21"/>
      <c r="L103" s="44"/>
      <c r="M103" s="1"/>
      <c r="N103" s="1"/>
      <c r="O103" s="1"/>
      <c r="P103" s="1"/>
      <c r="Q103" s="1"/>
      <c r="R103" s="1"/>
      <c r="S103" s="1"/>
      <c r="T103" s="1"/>
      <c r="U103" s="1"/>
      <c r="V103" s="1"/>
      <c r="AI103" s="45"/>
      <c r="AJ103" s="45"/>
      <c r="AK103" s="45"/>
      <c r="AL103" s="45"/>
      <c r="AM103" s="46"/>
      <c r="AN103" s="46"/>
      <c r="AO103" s="46"/>
    </row>
    <row r="104" spans="2:22" ht="19.5" customHeight="1">
      <c r="B104" s="8"/>
      <c r="C104" s="42"/>
      <c r="D104" s="42"/>
      <c r="E104" s="42"/>
      <c r="F104" s="43"/>
      <c r="G104" s="43"/>
      <c r="H104" s="44"/>
      <c r="I104" s="44"/>
      <c r="J104" s="44"/>
      <c r="K104" s="21"/>
      <c r="L104" s="4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9.5" customHeight="1">
      <c r="B105" s="8"/>
      <c r="C105" s="42"/>
      <c r="D105" s="42"/>
      <c r="E105" s="42"/>
      <c r="F105" s="43"/>
      <c r="G105" s="43"/>
      <c r="H105" s="44"/>
      <c r="I105" s="44"/>
      <c r="J105" s="44"/>
      <c r="K105" s="21"/>
      <c r="L105" s="44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9.5" customHeight="1">
      <c r="B106" s="8"/>
      <c r="C106" s="42"/>
      <c r="D106" s="42"/>
      <c r="E106" s="42"/>
      <c r="F106" s="43"/>
      <c r="G106" s="43"/>
      <c r="H106" s="44"/>
      <c r="I106" s="44"/>
      <c r="J106" s="44"/>
      <c r="K106" s="21"/>
      <c r="L106" s="44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9.5" customHeight="1">
      <c r="B107" s="8"/>
      <c r="C107" s="42"/>
      <c r="D107" s="42"/>
      <c r="E107" s="42"/>
      <c r="F107" s="43"/>
      <c r="G107" s="43"/>
      <c r="H107" s="44"/>
      <c r="I107" s="44"/>
      <c r="J107" s="44"/>
      <c r="K107" s="21"/>
      <c r="L107" s="44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9.5" customHeight="1">
      <c r="B108" s="8"/>
      <c r="C108" s="42"/>
      <c r="D108" s="42"/>
      <c r="E108" s="42"/>
      <c r="F108" s="43"/>
      <c r="G108" s="43"/>
      <c r="H108" s="44"/>
      <c r="I108" s="44"/>
      <c r="J108" s="44"/>
      <c r="K108" s="21"/>
      <c r="L108" s="44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9.5" customHeight="1">
      <c r="B109" s="8"/>
      <c r="C109" s="42"/>
      <c r="D109" s="42"/>
      <c r="E109" s="42"/>
      <c r="F109" s="43"/>
      <c r="G109" s="43"/>
      <c r="H109" s="44"/>
      <c r="I109" s="44"/>
      <c r="J109" s="44"/>
      <c r="K109" s="21"/>
      <c r="L109" s="44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9.5" customHeight="1">
      <c r="B110" s="8"/>
      <c r="C110" s="42"/>
      <c r="D110" s="42"/>
      <c r="E110" s="42"/>
      <c r="F110" s="43"/>
      <c r="G110" s="43"/>
      <c r="H110" s="44"/>
      <c r="I110" s="44"/>
      <c r="J110" s="44"/>
      <c r="K110" s="21"/>
      <c r="L110" s="44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9.5" customHeight="1">
      <c r="B111" s="8"/>
      <c r="C111" s="42"/>
      <c r="D111" s="42"/>
      <c r="E111" s="42"/>
      <c r="F111" s="43"/>
      <c r="G111" s="43"/>
      <c r="H111" s="44"/>
      <c r="I111" s="44"/>
      <c r="J111" s="44"/>
      <c r="K111" s="21"/>
      <c r="L111" s="44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9.5" customHeight="1">
      <c r="B112" s="8"/>
      <c r="C112" s="42"/>
      <c r="D112" s="42"/>
      <c r="E112" s="42"/>
      <c r="F112" s="43"/>
      <c r="G112" s="43"/>
      <c r="H112" s="44"/>
      <c r="I112" s="44"/>
      <c r="J112" s="44"/>
      <c r="K112" s="21"/>
      <c r="L112" s="44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9.5" customHeight="1">
      <c r="B113" s="8"/>
      <c r="C113" s="42"/>
      <c r="D113" s="42"/>
      <c r="E113" s="42"/>
      <c r="F113" s="43"/>
      <c r="G113" s="43"/>
      <c r="H113" s="44"/>
      <c r="I113" s="44"/>
      <c r="J113" s="44"/>
      <c r="K113" s="21"/>
      <c r="L113" s="44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9.5" customHeight="1">
      <c r="B114" s="8"/>
      <c r="C114" s="42"/>
      <c r="D114" s="42"/>
      <c r="E114" s="42"/>
      <c r="F114" s="43"/>
      <c r="G114" s="43"/>
      <c r="H114" s="44"/>
      <c r="I114" s="44"/>
      <c r="J114" s="44"/>
      <c r="K114" s="21"/>
      <c r="L114" s="4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9.5" customHeight="1">
      <c r="B115" s="8"/>
      <c r="C115" s="42"/>
      <c r="D115" s="42"/>
      <c r="E115" s="42"/>
      <c r="F115" s="43"/>
      <c r="G115" s="43"/>
      <c r="H115" s="44"/>
      <c r="I115" s="44"/>
      <c r="J115" s="44"/>
      <c r="K115" s="21"/>
      <c r="L115" s="44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9.5" customHeight="1">
      <c r="B116" s="8"/>
      <c r="C116" s="42"/>
      <c r="D116" s="42"/>
      <c r="E116" s="42"/>
      <c r="F116" s="43"/>
      <c r="G116" s="43"/>
      <c r="H116" s="44"/>
      <c r="I116" s="44"/>
      <c r="J116" s="44"/>
      <c r="K116" s="21"/>
      <c r="L116" s="44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9.5" customHeight="1">
      <c r="B117" s="8"/>
      <c r="C117" s="42"/>
      <c r="D117" s="42"/>
      <c r="E117" s="42"/>
      <c r="F117" s="43"/>
      <c r="G117" s="43"/>
      <c r="H117" s="44"/>
      <c r="I117" s="44"/>
      <c r="J117" s="44"/>
      <c r="K117" s="21"/>
      <c r="L117" s="44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9.5" customHeight="1">
      <c r="B118" s="8"/>
      <c r="C118" s="42"/>
      <c r="D118" s="42"/>
      <c r="E118" s="42"/>
      <c r="F118" s="43"/>
      <c r="G118" s="43"/>
      <c r="H118" s="44"/>
      <c r="I118" s="44"/>
      <c r="J118" s="44"/>
      <c r="K118" s="21"/>
      <c r="L118" s="44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9.5" customHeight="1">
      <c r="B119" s="8"/>
      <c r="C119" s="42"/>
      <c r="D119" s="42"/>
      <c r="E119" s="42"/>
      <c r="F119" s="43"/>
      <c r="G119" s="43"/>
      <c r="H119" s="44"/>
      <c r="I119" s="44"/>
      <c r="J119" s="44"/>
      <c r="K119" s="21"/>
      <c r="L119" s="44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9.5" customHeight="1">
      <c r="B120" s="8"/>
      <c r="C120" s="42"/>
      <c r="D120" s="42"/>
      <c r="E120" s="42"/>
      <c r="F120" s="43"/>
      <c r="G120" s="43"/>
      <c r="H120" s="44"/>
      <c r="I120" s="44"/>
      <c r="J120" s="44"/>
      <c r="K120" s="21"/>
      <c r="L120" s="44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9.5" customHeight="1">
      <c r="B121" s="8"/>
      <c r="C121" s="42"/>
      <c r="D121" s="42"/>
      <c r="E121" s="42"/>
      <c r="F121" s="43"/>
      <c r="G121" s="43"/>
      <c r="H121" s="44"/>
      <c r="I121" s="44"/>
      <c r="J121" s="44"/>
      <c r="K121" s="21"/>
      <c r="L121" s="44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9.5" customHeight="1">
      <c r="B122" s="8"/>
      <c r="C122" s="42"/>
      <c r="D122" s="42"/>
      <c r="E122" s="42"/>
      <c r="F122" s="43"/>
      <c r="G122" s="43"/>
      <c r="H122" s="44"/>
      <c r="I122" s="44"/>
      <c r="J122" s="44"/>
      <c r="K122" s="21"/>
      <c r="L122" s="44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9.5" customHeight="1">
      <c r="B123" s="8"/>
      <c r="C123" s="42"/>
      <c r="D123" s="42"/>
      <c r="E123" s="42"/>
      <c r="F123" s="43"/>
      <c r="G123" s="43"/>
      <c r="H123" s="44"/>
      <c r="I123" s="44"/>
      <c r="J123" s="44"/>
      <c r="K123" s="21"/>
      <c r="L123" s="44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9.5" customHeight="1">
      <c r="B124" s="8"/>
      <c r="C124" s="42"/>
      <c r="D124" s="42"/>
      <c r="E124" s="42"/>
      <c r="F124" s="43"/>
      <c r="G124" s="43"/>
      <c r="H124" s="44"/>
      <c r="I124" s="44"/>
      <c r="J124" s="44"/>
      <c r="K124" s="21"/>
      <c r="L124" s="4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 customHeight="1">
      <c r="B125" s="8"/>
      <c r="C125" s="42"/>
      <c r="D125" s="42"/>
      <c r="E125" s="42"/>
      <c r="F125" s="43"/>
      <c r="G125" s="43"/>
      <c r="H125" s="44"/>
      <c r="I125" s="44"/>
      <c r="J125" s="44"/>
      <c r="K125" s="21"/>
      <c r="L125" s="44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 customHeight="1">
      <c r="B126" s="8"/>
      <c r="C126" s="42"/>
      <c r="D126" s="42"/>
      <c r="E126" s="42"/>
      <c r="F126" s="43"/>
      <c r="G126" s="43"/>
      <c r="H126" s="44"/>
      <c r="I126" s="44"/>
      <c r="J126" s="44"/>
      <c r="K126" s="21"/>
      <c r="L126" s="44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 customHeight="1">
      <c r="B127" s="8"/>
      <c r="C127" s="42"/>
      <c r="D127" s="42"/>
      <c r="E127" s="42"/>
      <c r="F127" s="43"/>
      <c r="G127" s="43"/>
      <c r="H127" s="44"/>
      <c r="I127" s="44"/>
      <c r="J127" s="44"/>
      <c r="K127" s="21"/>
      <c r="L127" s="44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 customHeight="1">
      <c r="B128" s="8"/>
      <c r="C128" s="42"/>
      <c r="D128" s="42"/>
      <c r="E128" s="42"/>
      <c r="F128" s="43"/>
      <c r="G128" s="43"/>
      <c r="H128" s="44"/>
      <c r="I128" s="44"/>
      <c r="J128" s="44"/>
      <c r="K128" s="21"/>
      <c r="L128" s="44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 customHeight="1">
      <c r="B129" s="8"/>
      <c r="C129" s="42"/>
      <c r="D129" s="42"/>
      <c r="E129" s="42"/>
      <c r="F129" s="43"/>
      <c r="G129" s="43"/>
      <c r="H129" s="44"/>
      <c r="I129" s="44"/>
      <c r="J129" s="44"/>
      <c r="K129" s="21"/>
      <c r="L129" s="44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 customHeight="1">
      <c r="B130" s="8"/>
      <c r="C130" s="42"/>
      <c r="D130" s="42"/>
      <c r="E130" s="42"/>
      <c r="F130" s="43"/>
      <c r="G130" s="43"/>
      <c r="H130" s="44"/>
      <c r="I130" s="44"/>
      <c r="J130" s="44"/>
      <c r="K130" s="21"/>
      <c r="L130" s="44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 customHeight="1">
      <c r="B131" s="8"/>
      <c r="C131" s="42"/>
      <c r="D131" s="42"/>
      <c r="E131" s="42"/>
      <c r="F131" s="43"/>
      <c r="G131" s="43"/>
      <c r="H131" s="44"/>
      <c r="I131" s="44"/>
      <c r="J131" s="44"/>
      <c r="K131" s="21"/>
      <c r="L131" s="44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 customHeight="1">
      <c r="B132" s="8"/>
      <c r="C132" s="42"/>
      <c r="D132" s="42"/>
      <c r="E132" s="42"/>
      <c r="F132" s="43"/>
      <c r="G132" s="43"/>
      <c r="H132" s="44"/>
      <c r="I132" s="44"/>
      <c r="J132" s="44"/>
      <c r="K132" s="21"/>
      <c r="L132" s="44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 customHeight="1">
      <c r="B133" s="8"/>
      <c r="C133" s="42"/>
      <c r="D133" s="42"/>
      <c r="E133" s="42"/>
      <c r="F133" s="43"/>
      <c r="G133" s="43"/>
      <c r="H133" s="44"/>
      <c r="I133" s="44"/>
      <c r="J133" s="44"/>
      <c r="K133" s="21"/>
      <c r="L133" s="44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 customHeight="1">
      <c r="B134" s="8"/>
      <c r="C134" s="42"/>
      <c r="D134" s="42"/>
      <c r="E134" s="42"/>
      <c r="F134" s="43"/>
      <c r="G134" s="43"/>
      <c r="H134" s="44"/>
      <c r="I134" s="44"/>
      <c r="J134" s="44"/>
      <c r="K134" s="21"/>
      <c r="L134" s="4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 customHeight="1">
      <c r="B135" s="8"/>
      <c r="C135" s="42"/>
      <c r="D135" s="42"/>
      <c r="E135" s="42"/>
      <c r="F135" s="43"/>
      <c r="G135" s="43"/>
      <c r="H135" s="44"/>
      <c r="I135" s="44"/>
      <c r="J135" s="44"/>
      <c r="K135" s="21"/>
      <c r="L135" s="44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 customHeight="1">
      <c r="B136" s="8"/>
      <c r="C136" s="42"/>
      <c r="D136" s="42"/>
      <c r="E136" s="42"/>
      <c r="F136" s="43"/>
      <c r="G136" s="43"/>
      <c r="H136" s="44"/>
      <c r="I136" s="44"/>
      <c r="J136" s="44"/>
      <c r="K136" s="21"/>
      <c r="L136" s="44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 customHeight="1">
      <c r="B137" s="8"/>
      <c r="C137" s="42"/>
      <c r="D137" s="42"/>
      <c r="E137" s="42"/>
      <c r="F137" s="43"/>
      <c r="G137" s="43"/>
      <c r="H137" s="44"/>
      <c r="I137" s="44"/>
      <c r="J137" s="44"/>
      <c r="K137" s="21"/>
      <c r="L137" s="44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 customHeight="1">
      <c r="B138" s="8"/>
      <c r="C138" s="42"/>
      <c r="D138" s="42"/>
      <c r="E138" s="42"/>
      <c r="F138" s="43"/>
      <c r="G138" s="43"/>
      <c r="H138" s="44"/>
      <c r="I138" s="44"/>
      <c r="J138" s="44"/>
      <c r="K138" s="21"/>
      <c r="L138" s="44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 customHeight="1">
      <c r="B139" s="8"/>
      <c r="C139" s="42"/>
      <c r="D139" s="42"/>
      <c r="E139" s="42"/>
      <c r="F139" s="43"/>
      <c r="G139" s="43"/>
      <c r="H139" s="44"/>
      <c r="I139" s="44"/>
      <c r="J139" s="44"/>
      <c r="K139" s="21"/>
      <c r="L139" s="44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 customHeight="1">
      <c r="B140" s="8"/>
      <c r="C140" s="42"/>
      <c r="D140" s="42"/>
      <c r="E140" s="42"/>
      <c r="F140" s="43"/>
      <c r="G140" s="43"/>
      <c r="H140" s="44"/>
      <c r="I140" s="44"/>
      <c r="J140" s="44"/>
      <c r="K140" s="21"/>
      <c r="L140" s="44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 customHeight="1">
      <c r="B141" s="8"/>
      <c r="C141" s="42"/>
      <c r="D141" s="42"/>
      <c r="E141" s="42"/>
      <c r="F141" s="43"/>
      <c r="G141" s="43"/>
      <c r="H141" s="44"/>
      <c r="I141" s="44"/>
      <c r="J141" s="44"/>
      <c r="K141" s="21"/>
      <c r="L141" s="44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 customHeight="1">
      <c r="B142" s="8"/>
      <c r="C142" s="42"/>
      <c r="D142" s="42"/>
      <c r="E142" s="42"/>
      <c r="F142" s="43"/>
      <c r="G142" s="43"/>
      <c r="H142" s="44"/>
      <c r="I142" s="44"/>
      <c r="J142" s="44"/>
      <c r="K142" s="21"/>
      <c r="L142" s="44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 customHeight="1">
      <c r="B143" s="8"/>
      <c r="C143" s="42"/>
      <c r="D143" s="42"/>
      <c r="E143" s="42"/>
      <c r="F143" s="43"/>
      <c r="G143" s="43"/>
      <c r="H143" s="44"/>
      <c r="I143" s="44"/>
      <c r="J143" s="44"/>
      <c r="K143" s="21"/>
      <c r="L143" s="44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 customHeight="1">
      <c r="B144" s="8"/>
      <c r="C144" s="42"/>
      <c r="D144" s="42"/>
      <c r="E144" s="42"/>
      <c r="F144" s="43"/>
      <c r="G144" s="43"/>
      <c r="H144" s="44"/>
      <c r="I144" s="44"/>
      <c r="J144" s="44"/>
      <c r="K144" s="21"/>
      <c r="L144" s="4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 customHeight="1">
      <c r="B145" s="8"/>
      <c r="C145" s="42"/>
      <c r="D145" s="42"/>
      <c r="E145" s="42"/>
      <c r="F145" s="43"/>
      <c r="G145" s="43"/>
      <c r="H145" s="44"/>
      <c r="I145" s="44"/>
      <c r="J145" s="44"/>
      <c r="K145" s="21"/>
      <c r="L145" s="44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 customHeight="1">
      <c r="B146" s="8"/>
      <c r="C146" s="42"/>
      <c r="D146" s="42"/>
      <c r="E146" s="42"/>
      <c r="F146" s="43"/>
      <c r="G146" s="43"/>
      <c r="H146" s="44"/>
      <c r="I146" s="44"/>
      <c r="J146" s="44"/>
      <c r="K146" s="21"/>
      <c r="L146" s="44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 customHeight="1">
      <c r="B147" s="8"/>
      <c r="C147" s="42"/>
      <c r="D147" s="42"/>
      <c r="E147" s="42"/>
      <c r="F147" s="43"/>
      <c r="G147" s="43"/>
      <c r="H147" s="44"/>
      <c r="I147" s="44"/>
      <c r="J147" s="44"/>
      <c r="K147" s="21"/>
      <c r="L147" s="44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 customHeight="1">
      <c r="B148" s="8"/>
      <c r="C148" s="42"/>
      <c r="D148" s="42"/>
      <c r="E148" s="42"/>
      <c r="F148" s="43"/>
      <c r="G148" s="43"/>
      <c r="H148" s="44"/>
      <c r="I148" s="44"/>
      <c r="J148" s="44"/>
      <c r="K148" s="21"/>
      <c r="L148" s="44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 customHeight="1">
      <c r="B149" s="8"/>
      <c r="C149" s="42"/>
      <c r="D149" s="42"/>
      <c r="E149" s="42"/>
      <c r="F149" s="43"/>
      <c r="G149" s="43"/>
      <c r="H149" s="44"/>
      <c r="I149" s="44"/>
      <c r="J149" s="44"/>
      <c r="K149" s="21"/>
      <c r="L149" s="44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 customHeight="1">
      <c r="B150" s="8"/>
      <c r="C150" s="42"/>
      <c r="D150" s="42"/>
      <c r="E150" s="42"/>
      <c r="F150" s="43"/>
      <c r="G150" s="43"/>
      <c r="H150" s="44"/>
      <c r="I150" s="44"/>
      <c r="J150" s="44"/>
      <c r="K150" s="21"/>
      <c r="L150" s="44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 customHeight="1">
      <c r="B151" s="8"/>
      <c r="C151" s="42"/>
      <c r="D151" s="42"/>
      <c r="E151" s="42"/>
      <c r="F151" s="43"/>
      <c r="G151" s="43"/>
      <c r="H151" s="44"/>
      <c r="I151" s="44"/>
      <c r="J151" s="44"/>
      <c r="K151" s="21"/>
      <c r="L151" s="44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 customHeight="1">
      <c r="B152" s="8"/>
      <c r="C152" s="42"/>
      <c r="D152" s="42"/>
      <c r="E152" s="42"/>
      <c r="F152" s="43"/>
      <c r="G152" s="43"/>
      <c r="H152" s="44"/>
      <c r="I152" s="44"/>
      <c r="J152" s="44"/>
      <c r="K152" s="21"/>
      <c r="L152" s="44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 customHeight="1">
      <c r="B153" s="8"/>
      <c r="C153" s="42"/>
      <c r="D153" s="42"/>
      <c r="E153" s="42"/>
      <c r="F153" s="43"/>
      <c r="G153" s="43"/>
      <c r="H153" s="44"/>
      <c r="I153" s="44"/>
      <c r="J153" s="44"/>
      <c r="K153" s="21"/>
      <c r="L153" s="44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 customHeight="1">
      <c r="B154" s="8"/>
      <c r="C154" s="42"/>
      <c r="D154" s="42"/>
      <c r="E154" s="42"/>
      <c r="F154" s="43"/>
      <c r="G154" s="43"/>
      <c r="H154" s="44"/>
      <c r="I154" s="44"/>
      <c r="J154" s="44"/>
      <c r="K154" s="21"/>
      <c r="L154" s="4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 customHeight="1">
      <c r="B155" s="8"/>
      <c r="C155" s="42"/>
      <c r="D155" s="42"/>
      <c r="E155" s="42"/>
      <c r="F155" s="43"/>
      <c r="G155" s="43"/>
      <c r="H155" s="44"/>
      <c r="I155" s="44"/>
      <c r="J155" s="44"/>
      <c r="K155" s="21"/>
      <c r="L155" s="44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 customHeight="1">
      <c r="B156" s="8"/>
      <c r="C156" s="42"/>
      <c r="D156" s="42"/>
      <c r="E156" s="42"/>
      <c r="F156" s="43"/>
      <c r="G156" s="43"/>
      <c r="H156" s="44"/>
      <c r="I156" s="44"/>
      <c r="J156" s="44"/>
      <c r="K156" s="21"/>
      <c r="L156" s="44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 customHeight="1">
      <c r="B157" s="8"/>
      <c r="C157" s="42"/>
      <c r="D157" s="42"/>
      <c r="E157" s="42"/>
      <c r="F157" s="43"/>
      <c r="G157" s="43"/>
      <c r="H157" s="44"/>
      <c r="I157" s="44"/>
      <c r="J157" s="44"/>
      <c r="K157" s="21"/>
      <c r="L157" s="44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 customHeight="1">
      <c r="B158" s="8"/>
      <c r="C158" s="42"/>
      <c r="D158" s="42"/>
      <c r="E158" s="42"/>
      <c r="F158" s="43"/>
      <c r="G158" s="43"/>
      <c r="H158" s="44"/>
      <c r="I158" s="44"/>
      <c r="J158" s="44"/>
      <c r="K158" s="21"/>
      <c r="L158" s="44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 customHeight="1">
      <c r="B159" s="8"/>
      <c r="C159" s="42"/>
      <c r="D159" s="42"/>
      <c r="E159" s="42"/>
      <c r="F159" s="43"/>
      <c r="G159" s="43"/>
      <c r="H159" s="44"/>
      <c r="I159" s="44"/>
      <c r="J159" s="44"/>
      <c r="K159" s="21"/>
      <c r="L159" s="44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 customHeight="1">
      <c r="B160" s="8"/>
      <c r="C160" s="42"/>
      <c r="D160" s="42"/>
      <c r="E160" s="42"/>
      <c r="F160" s="43"/>
      <c r="G160" s="43"/>
      <c r="H160" s="44"/>
      <c r="I160" s="44"/>
      <c r="J160" s="44"/>
      <c r="K160" s="21"/>
      <c r="L160" s="44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 customHeight="1">
      <c r="B161" s="8"/>
      <c r="C161" s="42"/>
      <c r="D161" s="42"/>
      <c r="E161" s="42"/>
      <c r="F161" s="43"/>
      <c r="G161" s="43"/>
      <c r="H161" s="44"/>
      <c r="I161" s="44"/>
      <c r="J161" s="44"/>
      <c r="K161" s="21"/>
      <c r="L161" s="44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 customHeight="1">
      <c r="B162" s="8"/>
      <c r="C162" s="42"/>
      <c r="D162" s="42"/>
      <c r="E162" s="42"/>
      <c r="F162" s="43"/>
      <c r="G162" s="43"/>
      <c r="H162" s="44"/>
      <c r="I162" s="44"/>
      <c r="J162" s="44"/>
      <c r="K162" s="21"/>
      <c r="L162" s="44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 customHeight="1">
      <c r="B163" s="8"/>
      <c r="C163" s="42"/>
      <c r="D163" s="42"/>
      <c r="E163" s="42"/>
      <c r="F163" s="43"/>
      <c r="G163" s="43"/>
      <c r="H163" s="44"/>
      <c r="I163" s="44"/>
      <c r="J163" s="44"/>
      <c r="K163" s="21"/>
      <c r="L163" s="44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 customHeight="1">
      <c r="B164" s="8"/>
      <c r="C164" s="42"/>
      <c r="D164" s="42"/>
      <c r="E164" s="42"/>
      <c r="F164" s="43"/>
      <c r="G164" s="43"/>
      <c r="H164" s="44"/>
      <c r="I164" s="44"/>
      <c r="J164" s="44"/>
      <c r="K164" s="21"/>
      <c r="L164" s="44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 customHeight="1">
      <c r="B165" s="8"/>
      <c r="C165" s="42"/>
      <c r="D165" s="42"/>
      <c r="E165" s="42"/>
      <c r="F165" s="43"/>
      <c r="G165" s="43"/>
      <c r="H165" s="44"/>
      <c r="I165" s="44"/>
      <c r="J165" s="44"/>
      <c r="K165" s="21"/>
      <c r="L165" s="44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 customHeight="1">
      <c r="B166" s="8"/>
      <c r="C166" s="42"/>
      <c r="D166" s="42"/>
      <c r="E166" s="42"/>
      <c r="F166" s="43"/>
      <c r="G166" s="43"/>
      <c r="H166" s="44"/>
      <c r="I166" s="44"/>
      <c r="J166" s="44"/>
      <c r="K166" s="21"/>
      <c r="L166" s="44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 customHeight="1">
      <c r="B167" s="8"/>
      <c r="C167" s="42"/>
      <c r="D167" s="42"/>
      <c r="E167" s="42"/>
      <c r="F167" s="43"/>
      <c r="G167" s="43"/>
      <c r="H167" s="44"/>
      <c r="I167" s="44"/>
      <c r="J167" s="44"/>
      <c r="K167" s="21"/>
      <c r="L167" s="44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 customHeight="1">
      <c r="B168" s="8"/>
      <c r="C168" s="42"/>
      <c r="D168" s="42"/>
      <c r="E168" s="42"/>
      <c r="F168" s="43"/>
      <c r="G168" s="43"/>
      <c r="H168" s="44"/>
      <c r="I168" s="44"/>
      <c r="J168" s="44"/>
      <c r="K168" s="21"/>
      <c r="L168" s="44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 customHeight="1">
      <c r="B169" s="8"/>
      <c r="C169" s="42"/>
      <c r="D169" s="42"/>
      <c r="E169" s="42"/>
      <c r="F169" s="43"/>
      <c r="G169" s="43"/>
      <c r="H169" s="44"/>
      <c r="I169" s="44"/>
      <c r="J169" s="44"/>
      <c r="K169" s="21"/>
      <c r="L169" s="44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 customHeight="1">
      <c r="B170" s="8"/>
      <c r="C170" s="42"/>
      <c r="D170" s="42"/>
      <c r="E170" s="42"/>
      <c r="F170" s="43"/>
      <c r="G170" s="43"/>
      <c r="H170" s="44"/>
      <c r="I170" s="44"/>
      <c r="J170" s="44"/>
      <c r="K170" s="21"/>
      <c r="L170" s="44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 customHeight="1">
      <c r="B171" s="8"/>
      <c r="C171" s="42"/>
      <c r="D171" s="42"/>
      <c r="E171" s="42"/>
      <c r="F171" s="43"/>
      <c r="G171" s="43"/>
      <c r="H171" s="44"/>
      <c r="I171" s="44"/>
      <c r="J171" s="44"/>
      <c r="K171" s="21"/>
      <c r="L171" s="44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 customHeight="1">
      <c r="B172" s="8"/>
      <c r="C172" s="42"/>
      <c r="D172" s="42"/>
      <c r="E172" s="42"/>
      <c r="F172" s="43"/>
      <c r="G172" s="43"/>
      <c r="H172" s="44"/>
      <c r="I172" s="44"/>
      <c r="J172" s="44"/>
      <c r="K172" s="21"/>
      <c r="L172" s="44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 customHeight="1">
      <c r="B173" s="8"/>
      <c r="C173" s="42"/>
      <c r="D173" s="42"/>
      <c r="E173" s="42"/>
      <c r="F173" s="43"/>
      <c r="G173" s="43"/>
      <c r="H173" s="44"/>
      <c r="I173" s="44"/>
      <c r="J173" s="44"/>
      <c r="K173" s="21"/>
      <c r="L173" s="44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 customHeight="1">
      <c r="B174" s="8"/>
      <c r="C174" s="42"/>
      <c r="D174" s="42"/>
      <c r="E174" s="42"/>
      <c r="F174" s="43"/>
      <c r="G174" s="43"/>
      <c r="H174" s="44"/>
      <c r="I174" s="44"/>
      <c r="J174" s="44"/>
      <c r="K174" s="21"/>
      <c r="L174" s="44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 customHeight="1">
      <c r="B175" s="8"/>
      <c r="C175" s="42"/>
      <c r="D175" s="42"/>
      <c r="E175" s="42"/>
      <c r="F175" s="43"/>
      <c r="G175" s="43"/>
      <c r="H175" s="44"/>
      <c r="I175" s="44"/>
      <c r="J175" s="44"/>
      <c r="K175" s="21"/>
      <c r="L175" s="44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 customHeight="1">
      <c r="B176" s="8"/>
      <c r="C176" s="42"/>
      <c r="D176" s="42"/>
      <c r="E176" s="42"/>
      <c r="F176" s="43"/>
      <c r="G176" s="43"/>
      <c r="H176" s="44"/>
      <c r="I176" s="44"/>
      <c r="J176" s="44"/>
      <c r="K176" s="21"/>
      <c r="L176" s="44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 customHeight="1">
      <c r="B177" s="8"/>
      <c r="C177" s="42"/>
      <c r="D177" s="42"/>
      <c r="E177" s="42"/>
      <c r="F177" s="43"/>
      <c r="G177" s="43"/>
      <c r="H177" s="44"/>
      <c r="I177" s="44"/>
      <c r="J177" s="44"/>
      <c r="K177" s="21"/>
      <c r="L177" s="44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 customHeight="1">
      <c r="B178" s="8"/>
      <c r="C178" s="42"/>
      <c r="D178" s="42"/>
      <c r="E178" s="42"/>
      <c r="F178" s="43"/>
      <c r="G178" s="43"/>
      <c r="H178" s="44"/>
      <c r="I178" s="44"/>
      <c r="J178" s="44"/>
      <c r="K178" s="21"/>
      <c r="L178" s="44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 customHeight="1">
      <c r="B179" s="8"/>
      <c r="C179" s="42"/>
      <c r="D179" s="42"/>
      <c r="E179" s="42"/>
      <c r="F179" s="43"/>
      <c r="G179" s="43"/>
      <c r="H179" s="44"/>
      <c r="I179" s="44"/>
      <c r="J179" s="44"/>
      <c r="K179" s="21"/>
      <c r="L179" s="44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 customHeight="1">
      <c r="B180" s="8"/>
      <c r="C180" s="42"/>
      <c r="D180" s="42"/>
      <c r="E180" s="42"/>
      <c r="F180" s="43"/>
      <c r="G180" s="43"/>
      <c r="H180" s="44"/>
      <c r="I180" s="44"/>
      <c r="J180" s="44"/>
      <c r="K180" s="21"/>
      <c r="L180" s="44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 customHeight="1">
      <c r="B181" s="8"/>
      <c r="C181" s="42"/>
      <c r="D181" s="42"/>
      <c r="E181" s="42"/>
      <c r="F181" s="43"/>
      <c r="G181" s="43"/>
      <c r="H181" s="44"/>
      <c r="I181" s="44"/>
      <c r="J181" s="44"/>
      <c r="K181" s="21"/>
      <c r="L181" s="44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 customHeight="1">
      <c r="B182" s="8"/>
      <c r="C182" s="42"/>
      <c r="D182" s="42"/>
      <c r="E182" s="42"/>
      <c r="F182" s="43"/>
      <c r="G182" s="43"/>
      <c r="H182" s="44"/>
      <c r="I182" s="44"/>
      <c r="J182" s="44"/>
      <c r="K182" s="21"/>
      <c r="L182" s="44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 customHeight="1">
      <c r="B183" s="8"/>
      <c r="C183" s="42"/>
      <c r="D183" s="42"/>
      <c r="E183" s="42"/>
      <c r="F183" s="43"/>
      <c r="G183" s="43"/>
      <c r="H183" s="44"/>
      <c r="I183" s="44"/>
      <c r="J183" s="44"/>
      <c r="K183" s="21"/>
      <c r="L183" s="44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 customHeight="1">
      <c r="B184" s="8"/>
      <c r="C184" s="42"/>
      <c r="D184" s="42"/>
      <c r="E184" s="42"/>
      <c r="F184" s="43"/>
      <c r="G184" s="43"/>
      <c r="H184" s="44"/>
      <c r="I184" s="44"/>
      <c r="J184" s="44"/>
      <c r="K184" s="21"/>
      <c r="L184" s="44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 customHeight="1">
      <c r="B185" s="8"/>
      <c r="C185" s="42"/>
      <c r="D185" s="42"/>
      <c r="E185" s="42"/>
      <c r="F185" s="43"/>
      <c r="G185" s="43"/>
      <c r="H185" s="44"/>
      <c r="I185" s="44"/>
      <c r="J185" s="44"/>
      <c r="K185" s="21"/>
      <c r="L185" s="44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 customHeight="1">
      <c r="B186" s="8"/>
      <c r="C186" s="42"/>
      <c r="D186" s="42"/>
      <c r="E186" s="42"/>
      <c r="F186" s="43"/>
      <c r="G186" s="43"/>
      <c r="H186" s="44"/>
      <c r="I186" s="44"/>
      <c r="J186" s="44"/>
      <c r="K186" s="21"/>
      <c r="L186" s="44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 customHeight="1">
      <c r="B187" s="8"/>
      <c r="C187" s="42"/>
      <c r="D187" s="42"/>
      <c r="E187" s="42"/>
      <c r="F187" s="43"/>
      <c r="G187" s="43"/>
      <c r="H187" s="44"/>
      <c r="I187" s="44"/>
      <c r="J187" s="44"/>
      <c r="K187" s="21"/>
      <c r="L187" s="44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 customHeight="1">
      <c r="B188" s="8"/>
      <c r="C188" s="42"/>
      <c r="D188" s="42"/>
      <c r="E188" s="42"/>
      <c r="F188" s="43"/>
      <c r="G188" s="43"/>
      <c r="H188" s="44"/>
      <c r="I188" s="44"/>
      <c r="J188" s="44"/>
      <c r="K188" s="21"/>
      <c r="L188" s="44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 customHeight="1">
      <c r="B189" s="8"/>
      <c r="C189" s="42"/>
      <c r="D189" s="42"/>
      <c r="E189" s="42"/>
      <c r="F189" s="43"/>
      <c r="G189" s="43"/>
      <c r="H189" s="44"/>
      <c r="I189" s="44"/>
      <c r="J189" s="44"/>
      <c r="K189" s="21"/>
      <c r="L189" s="44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 customHeight="1">
      <c r="B190" s="8"/>
      <c r="C190" s="42"/>
      <c r="D190" s="42"/>
      <c r="E190" s="42"/>
      <c r="F190" s="43"/>
      <c r="G190" s="43"/>
      <c r="H190" s="44"/>
      <c r="I190" s="44"/>
      <c r="J190" s="44"/>
      <c r="K190" s="21"/>
      <c r="L190" s="44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 customHeight="1">
      <c r="B191" s="8"/>
      <c r="C191" s="42"/>
      <c r="D191" s="42"/>
      <c r="E191" s="42"/>
      <c r="F191" s="43"/>
      <c r="G191" s="43"/>
      <c r="H191" s="44"/>
      <c r="I191" s="44"/>
      <c r="J191" s="44"/>
      <c r="K191" s="21"/>
      <c r="L191" s="44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 customHeight="1">
      <c r="B192" s="8"/>
      <c r="C192" s="42"/>
      <c r="D192" s="42"/>
      <c r="E192" s="42"/>
      <c r="F192" s="43"/>
      <c r="G192" s="43"/>
      <c r="H192" s="44"/>
      <c r="I192" s="44"/>
      <c r="J192" s="44"/>
      <c r="K192" s="21"/>
      <c r="L192" s="44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 customHeight="1">
      <c r="B193" s="8"/>
      <c r="C193" s="42"/>
      <c r="D193" s="42"/>
      <c r="E193" s="42"/>
      <c r="F193" s="43"/>
      <c r="G193" s="43"/>
      <c r="H193" s="44"/>
      <c r="I193" s="44"/>
      <c r="J193" s="44"/>
      <c r="K193" s="21"/>
      <c r="L193" s="44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 customHeight="1">
      <c r="B194" s="8"/>
      <c r="C194" s="42"/>
      <c r="D194" s="42"/>
      <c r="E194" s="42"/>
      <c r="F194" s="43"/>
      <c r="G194" s="43"/>
      <c r="H194" s="44"/>
      <c r="I194" s="44"/>
      <c r="J194" s="44"/>
      <c r="K194" s="21"/>
      <c r="L194" s="44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 customHeight="1">
      <c r="B195" s="8"/>
      <c r="C195" s="42"/>
      <c r="D195" s="42"/>
      <c r="E195" s="42"/>
      <c r="F195" s="43"/>
      <c r="G195" s="43"/>
      <c r="H195" s="44"/>
      <c r="I195" s="44"/>
      <c r="J195" s="44"/>
      <c r="K195" s="21"/>
      <c r="L195" s="44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 customHeight="1">
      <c r="B196" s="8"/>
      <c r="C196" s="42"/>
      <c r="D196" s="42"/>
      <c r="E196" s="42"/>
      <c r="F196" s="43"/>
      <c r="G196" s="43"/>
      <c r="H196" s="44"/>
      <c r="I196" s="44"/>
      <c r="J196" s="44"/>
      <c r="K196" s="21"/>
      <c r="L196" s="44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 customHeight="1">
      <c r="B197" s="8"/>
      <c r="C197" s="42"/>
      <c r="D197" s="42"/>
      <c r="E197" s="42"/>
      <c r="F197" s="43"/>
      <c r="G197" s="43"/>
      <c r="H197" s="44"/>
      <c r="I197" s="44"/>
      <c r="J197" s="44"/>
      <c r="K197" s="21"/>
      <c r="L197" s="44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 customHeight="1">
      <c r="B198" s="8"/>
      <c r="C198" s="42"/>
      <c r="D198" s="42"/>
      <c r="E198" s="42"/>
      <c r="F198" s="43"/>
      <c r="G198" s="43"/>
      <c r="H198" s="44"/>
      <c r="I198" s="44"/>
      <c r="J198" s="44"/>
      <c r="K198" s="21"/>
      <c r="L198" s="44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 customHeight="1">
      <c r="B199" s="8"/>
      <c r="C199" s="42"/>
      <c r="D199" s="42"/>
      <c r="E199" s="42"/>
      <c r="F199" s="43"/>
      <c r="G199" s="43"/>
      <c r="H199" s="44"/>
      <c r="I199" s="44"/>
      <c r="J199" s="44"/>
      <c r="K199" s="21"/>
      <c r="L199" s="44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 customHeight="1">
      <c r="B200" s="8"/>
      <c r="C200" s="42"/>
      <c r="D200" s="42"/>
      <c r="E200" s="42"/>
      <c r="F200" s="43"/>
      <c r="G200" s="43"/>
      <c r="H200" s="44"/>
      <c r="I200" s="44"/>
      <c r="J200" s="44"/>
      <c r="K200" s="21"/>
      <c r="L200" s="44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 customHeight="1">
      <c r="B201" s="8"/>
      <c r="C201" s="42"/>
      <c r="D201" s="42"/>
      <c r="E201" s="42"/>
      <c r="F201" s="43"/>
      <c r="G201" s="43"/>
      <c r="H201" s="44"/>
      <c r="I201" s="44"/>
      <c r="J201" s="44"/>
      <c r="K201" s="21"/>
      <c r="L201" s="44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 customHeight="1">
      <c r="B202" s="8"/>
      <c r="C202" s="42"/>
      <c r="D202" s="42"/>
      <c r="E202" s="42"/>
      <c r="F202" s="43"/>
      <c r="G202" s="43"/>
      <c r="H202" s="44"/>
      <c r="I202" s="44"/>
      <c r="J202" s="44"/>
      <c r="K202" s="21"/>
      <c r="L202" s="44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 customHeight="1">
      <c r="B203" s="8"/>
      <c r="C203" s="42"/>
      <c r="D203" s="42"/>
      <c r="E203" s="42"/>
      <c r="F203" s="43"/>
      <c r="G203" s="43"/>
      <c r="H203" s="44"/>
      <c r="I203" s="44"/>
      <c r="J203" s="44"/>
      <c r="K203" s="21"/>
      <c r="L203" s="44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 customHeight="1">
      <c r="B204" s="8"/>
      <c r="C204" s="42"/>
      <c r="D204" s="42"/>
      <c r="E204" s="42"/>
      <c r="F204" s="43"/>
      <c r="G204" s="43"/>
      <c r="H204" s="44"/>
      <c r="I204" s="44"/>
      <c r="J204" s="44"/>
      <c r="K204" s="21"/>
      <c r="L204" s="44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 customHeight="1">
      <c r="B205" s="8"/>
      <c r="C205" s="42"/>
      <c r="D205" s="42"/>
      <c r="E205" s="42"/>
      <c r="F205" s="43"/>
      <c r="G205" s="43"/>
      <c r="H205" s="44"/>
      <c r="I205" s="44"/>
      <c r="J205" s="44"/>
      <c r="K205" s="21"/>
      <c r="L205" s="44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 customHeight="1">
      <c r="B206" s="8"/>
      <c r="C206" s="42"/>
      <c r="D206" s="42"/>
      <c r="E206" s="42"/>
      <c r="F206" s="43"/>
      <c r="G206" s="43"/>
      <c r="H206" s="44"/>
      <c r="I206" s="44"/>
      <c r="J206" s="44"/>
      <c r="K206" s="21"/>
      <c r="L206" s="44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 customHeight="1">
      <c r="B207" s="8"/>
      <c r="C207" s="42"/>
      <c r="D207" s="42"/>
      <c r="E207" s="42"/>
      <c r="F207" s="43"/>
      <c r="G207" s="43"/>
      <c r="H207" s="44"/>
      <c r="I207" s="44"/>
      <c r="J207" s="44"/>
      <c r="K207" s="21"/>
      <c r="L207" s="44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 customHeight="1">
      <c r="B208" s="8"/>
      <c r="C208" s="42"/>
      <c r="D208" s="42"/>
      <c r="E208" s="42"/>
      <c r="F208" s="43"/>
      <c r="G208" s="43"/>
      <c r="H208" s="44"/>
      <c r="I208" s="44"/>
      <c r="J208" s="44"/>
      <c r="K208" s="21"/>
      <c r="L208" s="44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 customHeight="1">
      <c r="B209" s="8"/>
      <c r="C209" s="42"/>
      <c r="D209" s="42"/>
      <c r="E209" s="42"/>
      <c r="F209" s="43"/>
      <c r="G209" s="43"/>
      <c r="H209" s="44"/>
      <c r="I209" s="44"/>
      <c r="J209" s="44"/>
      <c r="K209" s="21"/>
      <c r="L209" s="44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 customHeight="1">
      <c r="B210" s="8"/>
      <c r="C210" s="42"/>
      <c r="D210" s="42"/>
      <c r="E210" s="42"/>
      <c r="F210" s="43"/>
      <c r="G210" s="43"/>
      <c r="H210" s="44"/>
      <c r="I210" s="44"/>
      <c r="J210" s="44"/>
      <c r="K210" s="21"/>
      <c r="L210" s="44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 customHeight="1">
      <c r="B211" s="8"/>
      <c r="C211" s="42"/>
      <c r="D211" s="42"/>
      <c r="E211" s="42"/>
      <c r="F211" s="43"/>
      <c r="G211" s="43"/>
      <c r="H211" s="44"/>
      <c r="I211" s="44"/>
      <c r="J211" s="44"/>
      <c r="K211" s="21"/>
      <c r="L211" s="44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 customHeight="1">
      <c r="B212" s="8"/>
      <c r="C212" s="42"/>
      <c r="D212" s="42"/>
      <c r="E212" s="42"/>
      <c r="F212" s="43"/>
      <c r="G212" s="43"/>
      <c r="H212" s="44"/>
      <c r="I212" s="44"/>
      <c r="J212" s="44"/>
      <c r="K212" s="21"/>
      <c r="L212" s="44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 customHeight="1">
      <c r="B213" s="8"/>
      <c r="C213" s="42"/>
      <c r="D213" s="42"/>
      <c r="E213" s="42"/>
      <c r="F213" s="43"/>
      <c r="G213" s="43"/>
      <c r="H213" s="44"/>
      <c r="I213" s="44"/>
      <c r="J213" s="44"/>
      <c r="K213" s="21"/>
      <c r="L213" s="44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 customHeight="1">
      <c r="B214" s="8"/>
      <c r="C214" s="42"/>
      <c r="D214" s="42"/>
      <c r="E214" s="42"/>
      <c r="F214" s="43"/>
      <c r="G214" s="43"/>
      <c r="H214" s="44"/>
      <c r="I214" s="44"/>
      <c r="J214" s="44"/>
      <c r="K214" s="21"/>
      <c r="L214" s="44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 customHeight="1">
      <c r="B215" s="8"/>
      <c r="C215" s="42"/>
      <c r="D215" s="42"/>
      <c r="E215" s="42"/>
      <c r="F215" s="43"/>
      <c r="G215" s="43"/>
      <c r="H215" s="44"/>
      <c r="I215" s="44"/>
      <c r="J215" s="44"/>
      <c r="K215" s="21"/>
      <c r="L215" s="44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 customHeight="1">
      <c r="B216" s="8"/>
      <c r="C216" s="42"/>
      <c r="D216" s="42"/>
      <c r="E216" s="42"/>
      <c r="F216" s="43"/>
      <c r="G216" s="43"/>
      <c r="H216" s="44"/>
      <c r="I216" s="44"/>
      <c r="J216" s="44"/>
      <c r="K216" s="21"/>
      <c r="L216" s="44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3:22" ht="12.75" customHeight="1"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3:22" ht="12.75" customHeight="1"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3:22" ht="12.75" customHeight="1"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3:22" ht="12.75" customHeight="1"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3:22" ht="12.75" customHeight="1"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3:22" ht="12.75" customHeight="1"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3:22" ht="12.75" customHeight="1"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3:22" ht="12.75" customHeight="1"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3:22" ht="12.75" customHeight="1"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3:22" ht="12.75" customHeight="1"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3:22" ht="12.75" customHeight="1"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3:22" ht="12.75" customHeight="1"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3:22" ht="12.75" customHeight="1"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3:22" ht="12.75" customHeight="1"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3:22" ht="12.75" customHeight="1"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3:22" ht="12.75" customHeight="1"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3:22" ht="12.75" customHeight="1"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3:22" ht="12.75" customHeight="1"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3:22" ht="12.75" customHeight="1"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3:22" ht="12.75" customHeight="1"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3:22" ht="12.75" customHeight="1"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3:22" ht="12.75" customHeight="1"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3:22" ht="12.75" customHeight="1"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3:22" ht="12.75" customHeight="1"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3:22" ht="12.75" customHeight="1"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3:22" ht="12.75" customHeight="1"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3:22" ht="12.75" customHeight="1"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3:22" ht="12.75" customHeight="1"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3:22" ht="12.75" customHeight="1"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3:22" ht="12.75" customHeight="1"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3:22" ht="12.75" customHeight="1"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3:22" ht="12.75" customHeight="1"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3:22" ht="12.75" customHeight="1"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3:22" ht="12.75" customHeight="1"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3:22" ht="12.75" customHeight="1"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3:22" ht="12.75" customHeight="1"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3:22" ht="12.75" customHeight="1"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3:22" ht="12.75" customHeight="1"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3:22" ht="12.75" customHeight="1"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3:22" ht="12.75" customHeight="1"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3:22" ht="12.75" customHeight="1"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3:22" ht="12.75" customHeight="1"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3:22" ht="12.75" customHeight="1"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3:22" ht="12.75" customHeight="1"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3:22" ht="12.75" customHeight="1"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3:22" ht="12.75" customHeight="1"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3:22" ht="12.75" customHeight="1"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3:22" ht="12.75" customHeight="1"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3:22" ht="12.75" customHeight="1"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3:22" ht="12.75" customHeight="1"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3:22" ht="12.75" customHeight="1"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3:22" ht="12.75" customHeight="1"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3:22" ht="12.75" customHeight="1"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3:22" ht="12.75" customHeight="1"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3:22" ht="12.75" customHeight="1"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3:22" ht="12.75" customHeight="1"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3:22" ht="12.75" customHeight="1"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3:22" ht="12.75" customHeight="1"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3:22" ht="12.75" customHeight="1"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3:22" ht="12.75" customHeight="1"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3:22" ht="12.75" customHeight="1"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3:22" ht="12.75" customHeight="1"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3:22" ht="12.75" customHeight="1"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3:22" ht="12.75" customHeight="1"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3:22" ht="12.75" customHeight="1"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3:22" ht="12.75" customHeight="1"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3:22" ht="12.75" customHeight="1"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3:22" ht="12.75" customHeight="1"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3:22" ht="12.75" customHeight="1"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3:22" ht="12.75" customHeight="1"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3:22" ht="12.75" customHeight="1"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3:22" ht="12.75" customHeight="1"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3:22" ht="12.75" customHeight="1"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3:22" ht="12.75" customHeight="1"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3:22" ht="12.75" customHeight="1"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3:22" ht="12.75" customHeight="1"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3:22" ht="12.75" customHeight="1"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3:22" ht="12.75" customHeight="1"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3:22" ht="12.75" customHeight="1"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3:22" ht="12.75" customHeight="1"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3:22" ht="12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3:22" ht="12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3:22" ht="12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3:22" ht="12.7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3:22" ht="12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3:22" ht="12.75" customHeight="1"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3:22" ht="12.75" customHeight="1"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3:22" ht="12.75" customHeight="1"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3:22" ht="12.75" customHeight="1"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3:22" ht="12.75" customHeight="1"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3:22" ht="12.75" customHeight="1"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3:22" ht="12.75" customHeight="1"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3:22" ht="12.75" customHeight="1"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3:22" ht="12.75" customHeight="1"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3:22" ht="12.75" customHeight="1"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3:22" ht="12.75" customHeight="1"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3:22" ht="12.75" customHeight="1"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3:22" ht="12.75" customHeight="1"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3:22" ht="12.75" customHeight="1"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3:22" ht="12.75" customHeight="1"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3:22" ht="12.75" customHeight="1"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3:22" ht="12.75" customHeight="1"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3:22" ht="12.75" customHeight="1"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3:22" ht="12.75" customHeight="1"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3:22" ht="12.75" customHeight="1"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3:22" ht="12.75" customHeight="1"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3:22" ht="12.75" customHeight="1"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3:22" ht="12.75" customHeight="1"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3:22" ht="12.75" customHeight="1"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3:22" ht="12.75" customHeight="1"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3:22" ht="12.75" customHeight="1"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3:22" ht="12.75" customHeight="1"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3:22" ht="12.75" customHeight="1"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3:22" ht="12.75" customHeight="1"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3:22" ht="12.75" customHeight="1"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3:22" ht="12.75" customHeight="1"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3:22" ht="12.75" customHeight="1"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3:22" ht="12.75" customHeight="1"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3:22" ht="12.75" customHeight="1"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3:22" ht="12.75" customHeight="1"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3:22" ht="12.75" customHeight="1"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3:22" ht="12.75" customHeight="1"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3:22" ht="12.75" customHeight="1"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3:22" ht="12.75" customHeight="1"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3:22" ht="12.75" customHeight="1">
      <c r="M341" s="1"/>
      <c r="N341" s="1"/>
      <c r="O341" s="1"/>
      <c r="P341" s="1"/>
      <c r="Q341" s="1"/>
      <c r="R341" s="1"/>
      <c r="S341" s="1"/>
      <c r="T341" s="1"/>
      <c r="U341" s="1"/>
      <c r="V341" s="1"/>
    </row>
  </sheetData>
  <sheetProtection/>
  <mergeCells count="45">
    <mergeCell ref="A2:AH2"/>
    <mergeCell ref="A3:AH3"/>
    <mergeCell ref="Z7:Z8"/>
    <mergeCell ref="AA7:AA8"/>
    <mergeCell ref="D6:E6"/>
    <mergeCell ref="L6:M6"/>
    <mergeCell ref="AB7:AB8"/>
    <mergeCell ref="AC7:AC8"/>
    <mergeCell ref="A5:A8"/>
    <mergeCell ref="P7:P8"/>
    <mergeCell ref="W7:X7"/>
    <mergeCell ref="T7:T8"/>
    <mergeCell ref="T6:V6"/>
    <mergeCell ref="B5:B8"/>
    <mergeCell ref="C5:C8"/>
    <mergeCell ref="Q7:Q8"/>
    <mergeCell ref="R7:R8"/>
    <mergeCell ref="E7:E8"/>
    <mergeCell ref="D7:D8"/>
    <mergeCell ref="H7:H8"/>
    <mergeCell ref="I7:I8"/>
    <mergeCell ref="K7:K8"/>
    <mergeCell ref="F6:K6"/>
    <mergeCell ref="F7:F8"/>
    <mergeCell ref="G7:G8"/>
    <mergeCell ref="S7:S8"/>
    <mergeCell ref="AG7:AG8"/>
    <mergeCell ref="J7:J8"/>
    <mergeCell ref="N6:S6"/>
    <mergeCell ref="U7:U8"/>
    <mergeCell ref="V7:V8"/>
    <mergeCell ref="N7:N8"/>
    <mergeCell ref="O7:O8"/>
    <mergeCell ref="W6:AH6"/>
    <mergeCell ref="AF7:AF8"/>
    <mergeCell ref="A49:E49"/>
    <mergeCell ref="N52:Q52"/>
    <mergeCell ref="U52:W52"/>
    <mergeCell ref="D5:AH5"/>
    <mergeCell ref="AH7:AH8"/>
    <mergeCell ref="Y7:Y8"/>
    <mergeCell ref="AD7:AD8"/>
    <mergeCell ref="AE7:AE8"/>
    <mergeCell ref="L7:L8"/>
    <mergeCell ref="M7:M8"/>
  </mergeCells>
  <printOptions/>
  <pageMargins left="0.25" right="0.17" top="0.17" bottom="0.16" header="0.17" footer="0.16"/>
  <pageSetup horizontalDpi="600" verticalDpi="600" orientation="landscape" paperSize="9" scale="32" r:id="rId1"/>
  <headerFooter alignWithMargins="0">
    <oddFooter>&amp;CPagina &amp;P</oddFooter>
  </headerFooter>
  <colBreaks count="1" manualBreakCount="1">
    <brk id="34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57421875" style="0" customWidth="1"/>
    <col min="2" max="2" width="22.7109375" style="0" customWidth="1"/>
    <col min="3" max="3" width="41.57421875" style="0" customWidth="1"/>
    <col min="4" max="4" width="33.28125" style="0" customWidth="1"/>
    <col min="5" max="5" width="32.00390625" style="0" customWidth="1"/>
  </cols>
  <sheetData>
    <row r="1" ht="14.25">
      <c r="A1" s="63" t="s">
        <v>122</v>
      </c>
    </row>
    <row r="5" spans="1:5" ht="12.75">
      <c r="A5" s="136" t="s">
        <v>123</v>
      </c>
      <c r="B5" s="136"/>
      <c r="C5" s="136"/>
      <c r="D5" s="136"/>
      <c r="E5" s="136"/>
    </row>
    <row r="6" spans="1:5" ht="12.75">
      <c r="A6" s="136"/>
      <c r="B6" s="136"/>
      <c r="C6" s="136"/>
      <c r="D6" s="136"/>
      <c r="E6" s="136"/>
    </row>
    <row r="7" spans="1:5" ht="12.75">
      <c r="A7" s="136"/>
      <c r="B7" s="136"/>
      <c r="C7" s="136"/>
      <c r="D7" s="136"/>
      <c r="E7" s="136"/>
    </row>
    <row r="10" spans="1:5" ht="75.75" customHeight="1">
      <c r="A10" s="59" t="s">
        <v>75</v>
      </c>
      <c r="B10" s="59" t="s">
        <v>76</v>
      </c>
      <c r="C10" s="59" t="s">
        <v>78</v>
      </c>
      <c r="D10" s="59" t="s">
        <v>77</v>
      </c>
      <c r="E10" s="59" t="s">
        <v>89</v>
      </c>
    </row>
    <row r="11" spans="1:5" ht="15">
      <c r="A11" s="60"/>
      <c r="B11" s="60"/>
      <c r="C11" s="60" t="s">
        <v>80</v>
      </c>
      <c r="D11" s="60">
        <v>300</v>
      </c>
      <c r="E11" s="60"/>
    </row>
    <row r="12" spans="1:5" ht="15">
      <c r="A12" s="60"/>
      <c r="B12" s="60"/>
      <c r="C12" s="60" t="s">
        <v>81</v>
      </c>
      <c r="D12" s="60">
        <v>0</v>
      </c>
      <c r="E12" s="60"/>
    </row>
    <row r="13" spans="1:5" ht="48">
      <c r="A13" s="60"/>
      <c r="B13" s="60"/>
      <c r="C13" s="61" t="s">
        <v>82</v>
      </c>
      <c r="D13" s="60">
        <v>0</v>
      </c>
      <c r="E13" s="60"/>
    </row>
    <row r="14" spans="1:5" ht="15.75">
      <c r="A14" s="137" t="s">
        <v>79</v>
      </c>
      <c r="B14" s="138"/>
      <c r="C14" s="139"/>
      <c r="D14" s="62">
        <f>D11+D12+D13</f>
        <v>300</v>
      </c>
      <c r="E14" s="62">
        <f>E11+E12+E13</f>
        <v>0</v>
      </c>
    </row>
    <row r="17" spans="1:42" s="1" customFormat="1" ht="18" customHeight="1">
      <c r="A17" s="140" t="s">
        <v>72</v>
      </c>
      <c r="B17" s="140"/>
      <c r="C17" s="140"/>
      <c r="D17" s="3"/>
      <c r="E17" s="4"/>
      <c r="F17" s="5"/>
      <c r="G17" s="5"/>
      <c r="H17" s="5"/>
      <c r="I17" s="6"/>
      <c r="J17" s="5"/>
      <c r="U17" s="6"/>
      <c r="V17" s="6"/>
      <c r="W17" s="6"/>
      <c r="X17" s="6"/>
      <c r="Y17" s="6"/>
      <c r="Z17" s="6"/>
      <c r="AK17" s="6"/>
      <c r="AL17" s="6"/>
      <c r="AM17" s="6"/>
      <c r="AN17" s="6"/>
      <c r="AO17" s="6"/>
      <c r="AP17" s="6"/>
    </row>
    <row r="18" spans="1:42" s="1" customFormat="1" ht="18" customHeight="1">
      <c r="A18" s="58"/>
      <c r="B18" s="57"/>
      <c r="C18" s="57"/>
      <c r="D18" s="3"/>
      <c r="E18" s="4"/>
      <c r="F18" s="5"/>
      <c r="G18" s="5"/>
      <c r="H18" s="5"/>
      <c r="I18" s="6"/>
      <c r="J18" s="5"/>
      <c r="U18" s="6"/>
      <c r="V18" s="6"/>
      <c r="W18" s="6"/>
      <c r="X18" s="6"/>
      <c r="Y18" s="6"/>
      <c r="Z18" s="6"/>
      <c r="AK18" s="6"/>
      <c r="AL18" s="6"/>
      <c r="AM18" s="6"/>
      <c r="AN18" s="6"/>
      <c r="AO18" s="6"/>
      <c r="AP18" s="6"/>
    </row>
    <row r="19" spans="1:42" s="1" customFormat="1" ht="12.75" customHeight="1">
      <c r="A19" s="2"/>
      <c r="B19" s="2" t="s">
        <v>51</v>
      </c>
      <c r="C19" s="3"/>
      <c r="D19" s="2" t="s">
        <v>55</v>
      </c>
      <c r="E19" s="2" t="s">
        <v>53</v>
      </c>
      <c r="F19" s="5"/>
      <c r="G19" s="5"/>
      <c r="H19" s="5"/>
      <c r="I19" s="6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K19" s="6"/>
      <c r="AL19" s="6"/>
      <c r="AM19" s="6"/>
      <c r="AN19" s="6"/>
      <c r="AO19" s="6"/>
      <c r="AP19" s="6"/>
    </row>
    <row r="20" spans="1:42" s="1" customFormat="1" ht="19.5" customHeight="1">
      <c r="A20" s="2"/>
      <c r="B20" s="2" t="s">
        <v>119</v>
      </c>
      <c r="C20" s="3"/>
      <c r="D20" s="2" t="s">
        <v>120</v>
      </c>
      <c r="E20" s="2" t="s">
        <v>121</v>
      </c>
      <c r="F20" s="5"/>
      <c r="G20" s="5"/>
      <c r="H20" s="5"/>
      <c r="I20" s="6"/>
      <c r="J20" s="5"/>
      <c r="U20" s="6"/>
      <c r="V20" s="6"/>
      <c r="W20" s="6"/>
      <c r="X20" s="6"/>
      <c r="Y20" s="6"/>
      <c r="Z20" s="6"/>
      <c r="AK20" s="6"/>
      <c r="AL20" s="6"/>
      <c r="AM20" s="6"/>
      <c r="AN20" s="6"/>
      <c r="AO20" s="6"/>
      <c r="AP20" s="6"/>
    </row>
    <row r="21" spans="2:42" s="1" customFormat="1" ht="19.5" customHeight="1">
      <c r="B21" s="3"/>
      <c r="C21" s="3"/>
      <c r="D21" s="3"/>
      <c r="E21" s="4"/>
      <c r="F21" s="5"/>
      <c r="G21" s="5"/>
      <c r="H21" s="5"/>
      <c r="I21" s="6"/>
      <c r="J21" s="5"/>
      <c r="K21" s="6"/>
      <c r="L21" s="6"/>
      <c r="N21" s="6"/>
      <c r="O21" s="6"/>
      <c r="P21" s="6"/>
      <c r="Q21" s="6"/>
      <c r="R21" s="6"/>
      <c r="S21" s="6"/>
      <c r="U21" s="6"/>
      <c r="V21" s="6"/>
      <c r="W21" s="6"/>
      <c r="X21" s="6"/>
      <c r="Y21" s="6"/>
      <c r="Z21" s="6"/>
      <c r="AC21" s="4"/>
      <c r="AK21" s="6"/>
      <c r="AL21" s="6"/>
      <c r="AM21" s="6"/>
      <c r="AN21" s="6"/>
      <c r="AO21" s="6"/>
      <c r="AP21" s="6"/>
    </row>
    <row r="22" spans="1:42" s="47" customFormat="1" ht="19.5" customHeight="1">
      <c r="A22" s="8"/>
      <c r="B22" s="42"/>
      <c r="C22" s="42"/>
      <c r="D22" s="42"/>
      <c r="E22" s="43"/>
      <c r="F22" s="44"/>
      <c r="G22" s="44"/>
      <c r="H22" s="44"/>
      <c r="I22" s="21"/>
      <c r="J22" s="44"/>
      <c r="U22" s="21"/>
      <c r="V22" s="21"/>
      <c r="W22" s="21"/>
      <c r="X22" s="21"/>
      <c r="Y22" s="21"/>
      <c r="Z22" s="21"/>
      <c r="AG22" s="48"/>
      <c r="AH22" s="48"/>
      <c r="AI22" s="48"/>
      <c r="AJ22" s="48"/>
      <c r="AK22" s="49"/>
      <c r="AL22" s="49"/>
      <c r="AM22" s="49"/>
      <c r="AN22" s="21"/>
      <c r="AO22" s="21"/>
      <c r="AP22" s="21"/>
    </row>
    <row r="23" spans="1:42" s="1" customFormat="1" ht="19.5" customHeight="1">
      <c r="A23" s="8"/>
      <c r="B23" s="42"/>
      <c r="C23" s="42"/>
      <c r="D23" s="42"/>
      <c r="E23" s="43"/>
      <c r="F23" s="44"/>
      <c r="G23" s="44"/>
      <c r="H23" s="44"/>
      <c r="I23" s="21"/>
      <c r="J23" s="44"/>
      <c r="U23" s="6"/>
      <c r="V23" s="6"/>
      <c r="W23" s="6"/>
      <c r="X23" s="6"/>
      <c r="Y23" s="6"/>
      <c r="Z23" s="6"/>
      <c r="AG23" s="45"/>
      <c r="AH23" s="45"/>
      <c r="AI23" s="45"/>
      <c r="AJ23" s="45"/>
      <c r="AK23" s="46"/>
      <c r="AL23" s="46"/>
      <c r="AM23" s="46"/>
      <c r="AN23" s="6"/>
      <c r="AO23" s="6"/>
      <c r="AP23" s="6"/>
    </row>
  </sheetData>
  <sheetProtection/>
  <mergeCells count="3">
    <mergeCell ref="A5:E7"/>
    <mergeCell ref="A14:C14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7.7109375" style="64" customWidth="1"/>
    <col min="2" max="2" width="23.28125" style="64" customWidth="1"/>
    <col min="3" max="3" width="19.57421875" style="64" customWidth="1"/>
    <col min="4" max="4" width="13.421875" style="64" customWidth="1"/>
    <col min="5" max="5" width="11.7109375" style="64" customWidth="1"/>
    <col min="6" max="6" width="12.28125" style="64" customWidth="1"/>
    <col min="7" max="7" width="13.00390625" style="64" customWidth="1"/>
    <col min="8" max="9" width="11.7109375" style="64" customWidth="1"/>
    <col min="10" max="10" width="14.140625" style="64" customWidth="1"/>
    <col min="11" max="11" width="15.57421875" style="64" customWidth="1"/>
    <col min="12" max="12" width="15.28125" style="64" customWidth="1"/>
    <col min="13" max="16384" width="9.140625" style="64" customWidth="1"/>
  </cols>
  <sheetData>
    <row r="1" spans="1:12" ht="15.75">
      <c r="A1" s="80" t="s">
        <v>117</v>
      </c>
      <c r="B1" s="65"/>
      <c r="K1" s="69"/>
      <c r="L1" s="70"/>
    </row>
    <row r="2" ht="15.75">
      <c r="K2" s="71"/>
    </row>
    <row r="3" ht="15.75">
      <c r="K3" s="71"/>
    </row>
    <row r="4" ht="15.75">
      <c r="K4" s="71"/>
    </row>
    <row r="5" ht="15.75">
      <c r="K5" s="71"/>
    </row>
    <row r="6" spans="3:9" ht="49.5" customHeight="1">
      <c r="C6" s="141"/>
      <c r="D6" s="141"/>
      <c r="E6" s="141"/>
      <c r="F6" s="141"/>
      <c r="G6" s="141"/>
      <c r="H6" s="141"/>
      <c r="I6" s="141"/>
    </row>
    <row r="7" spans="3:9" ht="15.75">
      <c r="C7" s="142"/>
      <c r="D7" s="142"/>
      <c r="E7" s="142"/>
      <c r="F7" s="142"/>
      <c r="G7" s="142"/>
      <c r="H7" s="142"/>
      <c r="I7" s="142"/>
    </row>
    <row r="8" spans="3:9" ht="21.75" customHeight="1">
      <c r="C8" s="143" t="s">
        <v>124</v>
      </c>
      <c r="D8" s="143"/>
      <c r="E8" s="143"/>
      <c r="F8" s="143"/>
      <c r="G8" s="143"/>
      <c r="H8" s="143"/>
      <c r="I8" s="143"/>
    </row>
    <row r="9" spans="1:12" s="77" customFormat="1" ht="138.75" customHeight="1">
      <c r="A9" s="75" t="s">
        <v>84</v>
      </c>
      <c r="B9" s="76" t="s">
        <v>76</v>
      </c>
      <c r="C9" s="76" t="s">
        <v>86</v>
      </c>
      <c r="D9" s="76" t="s">
        <v>87</v>
      </c>
      <c r="E9" s="76" t="s">
        <v>88</v>
      </c>
      <c r="F9" s="76" t="s">
        <v>10</v>
      </c>
      <c r="G9" s="76" t="s">
        <v>11</v>
      </c>
      <c r="H9" s="76" t="s">
        <v>14</v>
      </c>
      <c r="I9" s="76" t="s">
        <v>15</v>
      </c>
      <c r="J9" s="76" t="s">
        <v>21</v>
      </c>
      <c r="K9" s="76" t="s">
        <v>22</v>
      </c>
      <c r="L9" s="76" t="s">
        <v>23</v>
      </c>
    </row>
    <row r="10" spans="1:12" s="72" customFormat="1" ht="17.25" customHeight="1">
      <c r="A10" s="66" t="s">
        <v>85</v>
      </c>
      <c r="B10" s="81">
        <v>1</v>
      </c>
      <c r="C10" s="81">
        <v>2</v>
      </c>
      <c r="D10" s="81">
        <v>3</v>
      </c>
      <c r="E10" s="81">
        <v>4</v>
      </c>
      <c r="F10" s="81">
        <v>5</v>
      </c>
      <c r="G10" s="81">
        <v>6</v>
      </c>
      <c r="H10" s="81">
        <v>7</v>
      </c>
      <c r="I10" s="81">
        <v>8</v>
      </c>
      <c r="J10" s="81">
        <v>9</v>
      </c>
      <c r="K10" s="81">
        <v>10</v>
      </c>
      <c r="L10" s="81">
        <v>11</v>
      </c>
    </row>
    <row r="11" spans="1:12" ht="17.25" customHeight="1" hidden="1">
      <c r="A11" s="66"/>
      <c r="B11" s="67" t="s">
        <v>83</v>
      </c>
      <c r="C11" s="67">
        <v>450</v>
      </c>
      <c r="D11" s="67">
        <v>360</v>
      </c>
      <c r="E11" s="67">
        <v>90</v>
      </c>
      <c r="F11" s="73">
        <v>350</v>
      </c>
      <c r="G11" s="73">
        <v>100</v>
      </c>
      <c r="H11" s="73">
        <f>SUM(H12:H12)</f>
        <v>0</v>
      </c>
      <c r="I11" s="73">
        <f>SUM(I12:I12)</f>
        <v>0</v>
      </c>
      <c r="J11" s="73">
        <f>SUM(J12:J12)</f>
        <v>0</v>
      </c>
      <c r="K11" s="73">
        <f>SUM(K12:K12)</f>
        <v>0</v>
      </c>
      <c r="L11" s="73">
        <f>SUM(L12:L12)</f>
        <v>0</v>
      </c>
    </row>
    <row r="12" spans="1:12" ht="17.25" customHeight="1">
      <c r="A12" s="6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77" customFormat="1" ht="21.75" customHeight="1">
      <c r="A13" s="144" t="s">
        <v>83</v>
      </c>
      <c r="B13" s="144"/>
      <c r="C13" s="78">
        <f>D13+E13</f>
        <v>0</v>
      </c>
      <c r="D13" s="78">
        <v>0</v>
      </c>
      <c r="E13" s="78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12" ht="21.75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32" s="1" customFormat="1" ht="27" customHeight="1">
      <c r="A15" s="145" t="s">
        <v>72</v>
      </c>
      <c r="B15" s="146"/>
      <c r="C15" s="146"/>
      <c r="D15" s="146"/>
      <c r="E15" s="147"/>
      <c r="F15" s="82"/>
      <c r="G15" s="83"/>
      <c r="H15" s="80"/>
      <c r="I15" s="80"/>
      <c r="J15" s="80"/>
      <c r="K15" s="83"/>
      <c r="L15" s="83"/>
      <c r="M15" s="6"/>
      <c r="N15" s="6"/>
      <c r="O15" s="6"/>
      <c r="P15" s="6"/>
      <c r="AA15" s="6"/>
      <c r="AB15" s="6"/>
      <c r="AC15" s="6"/>
      <c r="AD15" s="6"/>
      <c r="AE15" s="6"/>
      <c r="AF15" s="6"/>
    </row>
    <row r="17" spans="2:9" ht="15.75">
      <c r="B17" s="2" t="s">
        <v>51</v>
      </c>
      <c r="D17" s="3"/>
      <c r="E17" s="2" t="s">
        <v>55</v>
      </c>
      <c r="I17" s="2" t="s">
        <v>53</v>
      </c>
    </row>
    <row r="18" spans="2:9" ht="15.75">
      <c r="B18" s="2" t="s">
        <v>119</v>
      </c>
      <c r="D18" s="3"/>
      <c r="E18" s="2" t="s">
        <v>120</v>
      </c>
      <c r="I18" s="2" t="s">
        <v>121</v>
      </c>
    </row>
  </sheetData>
  <sheetProtection/>
  <mergeCells count="5">
    <mergeCell ref="C6:I6"/>
    <mergeCell ref="C7:I7"/>
    <mergeCell ref="C8:I8"/>
    <mergeCell ref="A13:B13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A.N.O.F.M.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 user</dc:creator>
  <cp:keywords/>
  <dc:description/>
  <cp:lastModifiedBy>Petre Agapie</cp:lastModifiedBy>
  <cp:lastPrinted>2016-10-25T12:18:56Z</cp:lastPrinted>
  <dcterms:created xsi:type="dcterms:W3CDTF">2008-10-30T09:34:49Z</dcterms:created>
  <dcterms:modified xsi:type="dcterms:W3CDTF">2017-02-09T09:32:11Z</dcterms:modified>
  <cp:category/>
  <cp:version/>
  <cp:contentType/>
  <cp:contentStatus/>
</cp:coreProperties>
</file>